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Сертифікація\Серт укр\"/>
    </mc:Choice>
  </mc:AlternateContent>
  <xr:revisionPtr revIDLastSave="0" documentId="13_ncr:1_{018FA940-95E9-4CDE-9857-A98817A4CBB7}" xr6:coauthVersionLast="47" xr6:coauthVersionMax="47" xr10:uidLastSave="{00000000-0000-0000-0000-000000000000}"/>
  <bookViews>
    <workbookView xWindow="-110" yWindow="-110" windowWidth="25820" windowHeight="13900" tabRatio="500" activeTab="2" xr2:uid="{00000000-000D-0000-FFFF-FFFF00000000}"/>
  </bookViews>
  <sheets>
    <sheet name=" Інструкції" sheetId="1" r:id="rId1"/>
    <sheet name="приклад" sheetId="2" r:id="rId2"/>
    <sheet name=" Самооцінка кандидата" sheetId="3" r:id="rId3"/>
    <sheet name=" Версія" sheetId="4" r:id="rId4"/>
  </sheets>
  <externalReferences>
    <externalReference r:id="rId5"/>
    <externalReference r:id="rId6"/>
    <externalReference r:id="rId7"/>
  </externalReferences>
  <definedNames>
    <definedName name="Print_Area_0" localSheetId="0">[1]Инструкции!$A$1:$D$23</definedName>
    <definedName name="Print_Area_0" localSheetId="2">'[3]Самооценка кандидата'!$B$2:$J$57</definedName>
    <definedName name="Print_Area_0" localSheetId="1">[2]Пример!$B$2:$J$57</definedName>
    <definedName name="Print_Area_0_0" localSheetId="0">[1]Инструкции!$A$1:$D$23</definedName>
    <definedName name="Print_Area_0_0" localSheetId="2">'[3]Самооценка кандидата'!$B$2:$J$57</definedName>
    <definedName name="Print_Area_0_0" localSheetId="1">[2]Пример!$B$2:$J$57</definedName>
    <definedName name="_xlnm.Print_Area" localSheetId="0">[1]Инструкции!$A$1:$D$23</definedName>
    <definedName name="_xlnm.Print_Area" localSheetId="2">'[3]Самооценка кандидата'!$B$2:$J$57</definedName>
    <definedName name="_xlnm.Print_Area" localSheetId="1">[2]Пример!$B$2:$J$57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3" i="3" l="1"/>
  <c r="G51" i="3"/>
  <c r="G51" i="2"/>
  <c r="B9" i="2"/>
  <c r="B57" i="3"/>
  <c r="E51" i="3"/>
  <c r="D51" i="3"/>
  <c r="E50" i="3"/>
  <c r="D50" i="3"/>
  <c r="E49" i="3"/>
  <c r="D49" i="3"/>
  <c r="E48" i="3"/>
  <c r="D48" i="3"/>
  <c r="E44" i="3"/>
  <c r="D44" i="3"/>
  <c r="B43" i="3"/>
  <c r="M31" i="3"/>
  <c r="M32" i="3" s="1"/>
  <c r="B30" i="3"/>
  <c r="M18" i="3"/>
  <c r="M19" i="3" s="1"/>
  <c r="B18" i="3"/>
  <c r="B17" i="3"/>
  <c r="M10" i="3"/>
  <c r="M11" i="3" s="1"/>
  <c r="B9" i="3"/>
  <c r="J3" i="3"/>
  <c r="B57" i="2"/>
  <c r="E51" i="2"/>
  <c r="D51" i="2"/>
  <c r="E50" i="2"/>
  <c r="D50" i="2"/>
  <c r="E49" i="2"/>
  <c r="D49" i="2"/>
  <c r="E48" i="2"/>
  <c r="D48" i="2"/>
  <c r="E44" i="2"/>
  <c r="D44" i="2"/>
  <c r="C43" i="2"/>
  <c r="M31" i="2"/>
  <c r="M32" i="2" s="1"/>
  <c r="B31" i="2"/>
  <c r="B30" i="2"/>
  <c r="M18" i="2"/>
  <c r="M19" i="2" s="1"/>
  <c r="B18" i="2"/>
  <c r="B17" i="2"/>
  <c r="M10" i="2"/>
  <c r="M11" i="2" s="1"/>
  <c r="B10" i="2"/>
  <c r="J3" i="2"/>
  <c r="M33" i="3" l="1"/>
  <c r="B32" i="3"/>
  <c r="M12" i="2"/>
  <c r="B11" i="2"/>
  <c r="M20" i="3"/>
  <c r="B19" i="3"/>
  <c r="B19" i="2"/>
  <c r="M20" i="2"/>
  <c r="M12" i="3"/>
  <c r="B11" i="3"/>
  <c r="M33" i="2"/>
  <c r="B32" i="2"/>
  <c r="B10" i="3"/>
  <c r="B31" i="3"/>
  <c r="B20" i="2" l="1"/>
  <c r="M21" i="2"/>
  <c r="M21" i="3"/>
  <c r="B20" i="3"/>
  <c r="M13" i="2"/>
  <c r="B12" i="2"/>
  <c r="M34" i="2"/>
  <c r="B33" i="2"/>
  <c r="B12" i="3"/>
  <c r="M13" i="3"/>
  <c r="B33" i="3"/>
  <c r="M34" i="3"/>
  <c r="E14" i="3" l="1"/>
  <c r="D14" i="3"/>
  <c r="B13" i="3"/>
  <c r="M22" i="3"/>
  <c r="B21" i="3"/>
  <c r="M22" i="2"/>
  <c r="B21" i="2"/>
  <c r="M35" i="3"/>
  <c r="B34" i="3"/>
  <c r="B34" i="2"/>
  <c r="M35" i="2"/>
  <c r="D14" i="2"/>
  <c r="B13" i="2"/>
  <c r="E14" i="2"/>
  <c r="M36" i="3" l="1"/>
  <c r="B35" i="3"/>
  <c r="M36" i="2"/>
  <c r="B35" i="2"/>
  <c r="M23" i="2"/>
  <c r="B22" i="2"/>
  <c r="B22" i="3"/>
  <c r="M23" i="3"/>
  <c r="M24" i="2" l="1"/>
  <c r="B23" i="2"/>
  <c r="B36" i="2"/>
  <c r="M37" i="2"/>
  <c r="B23" i="3"/>
  <c r="M24" i="3"/>
  <c r="M37" i="3"/>
  <c r="B36" i="3"/>
  <c r="M38" i="3" l="1"/>
  <c r="B37" i="3"/>
  <c r="M25" i="3"/>
  <c r="B24" i="3"/>
  <c r="B37" i="2"/>
  <c r="M38" i="2"/>
  <c r="M25" i="2"/>
  <c r="B24" i="2"/>
  <c r="M39" i="2" l="1"/>
  <c r="B38" i="2"/>
  <c r="M26" i="2"/>
  <c r="B25" i="2"/>
  <c r="B25" i="3"/>
  <c r="M26" i="3"/>
  <c r="M39" i="3"/>
  <c r="B38" i="3"/>
  <c r="M40" i="3" l="1"/>
  <c r="B39" i="3"/>
  <c r="B26" i="2"/>
  <c r="D27" i="2"/>
  <c r="E27" i="2"/>
  <c r="E27" i="3"/>
  <c r="D27" i="3"/>
  <c r="B26" i="3"/>
  <c r="B39" i="2"/>
  <c r="M40" i="2"/>
  <c r="M41" i="2" l="1"/>
  <c r="B40" i="2"/>
  <c r="M41" i="3"/>
  <c r="B40" i="3"/>
  <c r="B41" i="3" l="1"/>
  <c r="M42" i="3"/>
  <c r="B42" i="3" s="1"/>
  <c r="M42" i="2"/>
  <c r="B42" i="2" s="1"/>
  <c r="B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00000000-0006-0000-0100-000001000000}">
      <text>
        <r>
          <rPr>
            <b/>
            <sz val="9"/>
            <color rgb="FF000000"/>
            <rFont val="Tahoma"/>
            <charset val="1"/>
          </rPr>
          <t xml:space="preserve"> Денис:</t>
        </r>
      </text>
    </comment>
  </commentList>
</comments>
</file>

<file path=xl/sharedStrings.xml><?xml version="1.0" encoding="utf-8"?>
<sst xmlns="http://schemas.openxmlformats.org/spreadsheetml/2006/main" count="165" uniqueCount="107">
  <si>
    <t xml:space="preserve"> Перед друком цього документа, будь ласка, подумайте про довкілля. Друкуйте документ лише у разі потреби</t>
  </si>
  <si>
    <t xml:space="preserve"> 1. Загальна інформація</t>
  </si>
  <si>
    <t xml:space="preserve"> Питання чи проблеми?</t>
  </si>
  <si>
    <t xml:space="preserve"> Якщо у Вас виникнуть питання про цю форму, або проблеми з її використанням, зв'яжіться з нами:</t>
  </si>
  <si>
    <t xml:space="preserve"> office@upma.kiev.ua, +380443324696</t>
  </si>
  <si>
    <t xml:space="preserve"> 2. Інструкції</t>
  </si>
  <si>
    <t xml:space="preserve"> рівні A, B, C</t>
  </si>
  <si>
    <r>
      <rPr>
        <sz val="10"/>
        <color rgb="FF000000"/>
        <rFont val="Arial"/>
        <charset val="1"/>
      </rPr>
      <t xml:space="preserve"> Введіть значення для обох колонок:</t>
    </r>
    <r>
      <rPr>
        <sz val="10"/>
        <color rgb="FFE46C0A"/>
        <rFont val="Arial"/>
        <charset val="1"/>
      </rPr>
      <t xml:space="preserve"> Знання та навички та здібності</t>
    </r>
    <r>
      <rPr>
        <sz val="10"/>
        <color rgb="FF000000"/>
        <rFont val="Arial"/>
        <charset val="1"/>
      </rPr>
      <t xml:space="preserve"> .</t>
    </r>
  </si>
  <si>
    <t xml:space="preserve"> Рівень D</t>
  </si>
  <si>
    <r>
      <rPr>
        <sz val="10"/>
        <color rgb="FF000000"/>
        <rFont val="Arial"/>
        <charset val="1"/>
      </rPr>
      <t xml:space="preserve"> Введіть значення лише для</t>
    </r>
    <r>
      <rPr>
        <sz val="10"/>
        <color rgb="FFE46C0A"/>
        <rFont val="Arial"/>
        <charset val="1"/>
      </rPr>
      <t xml:space="preserve"> Знання</t>
    </r>
    <r>
      <rPr>
        <sz val="10"/>
        <color rgb="FF000000"/>
        <rFont val="Arial"/>
        <charset val="1"/>
      </rPr>
      <t xml:space="preserve"> .</t>
    </r>
  </si>
  <si>
    <t xml:space="preserve"> Ім'я та Рівень</t>
  </si>
  <si>
    <t>Введіть своє ім'я та рівень, на який ви претендуєте (A, B, C, або D) у верхній частині Самооцінки Кандидата.</t>
  </si>
  <si>
    <t xml:space="preserve"> Область</t>
  </si>
  <si>
    <t xml:space="preserve"> Використовуючи меню, що випадає, виберіть область на яку Ви претендуєте (Проект, Програма, або Портфель проектів).</t>
  </si>
  <si>
    <t xml:space="preserve"> Набір окулярів</t>
  </si>
  <si>
    <t xml:space="preserve"> Світло-фіолетовий блок нижче за поле імені визначає оцінку критерію самооцінки. Наприклад, для галузі управління проектом на рівень B, наступна оцінка:</t>
  </si>
  <si>
    <t>"Я можу дати чіткі та переконливі докази моїх навичок та вмінь для даного елементу компетенції у проекті достатньої складності для рівня на який я претендую."</t>
  </si>
  <si>
    <r>
      <rPr>
        <sz val="10"/>
        <color rgb="FF000000"/>
        <rFont val="Arial"/>
        <charset val="1"/>
      </rPr>
      <t xml:space="preserve"> Ви повинні поставити наступний бал:</t>
    </r>
    <r>
      <rPr>
        <b/>
        <sz val="10"/>
        <color rgb="FF000000"/>
        <rFont val="Arial"/>
        <charset val="1"/>
      </rPr>
      <t xml:space="preserve"> 1</t>
    </r>
    <r>
      <rPr>
        <sz val="10"/>
        <color rgb="FF000000"/>
        <rFont val="Arial"/>
        <charset val="1"/>
      </rPr>
      <t xml:space="preserve"> якщо ваша відповідь "ні" або "малоймовірно"</t>
    </r>
    <r>
      <rPr>
        <b/>
        <sz val="10"/>
        <color rgb="FF000000"/>
        <rFont val="Arial"/>
        <charset val="1"/>
      </rPr>
      <t xml:space="preserve"> 2</t>
    </r>
    <r>
      <rPr>
        <sz val="10"/>
        <color rgb="FF000000"/>
        <rFont val="Arial"/>
        <charset val="1"/>
      </rPr>
      <t xml:space="preserve"> якщо ваша відповідь "можлива" або "ймовірно"</t>
    </r>
    <r>
      <rPr>
        <b/>
        <sz val="10"/>
        <color rgb="FF000000"/>
        <rFont val="Arial"/>
        <charset val="1"/>
      </rPr>
      <t xml:space="preserve"> 3</t>
    </r>
    <r>
      <rPr>
        <sz val="10"/>
        <color rgb="FF000000"/>
        <rFont val="Arial"/>
        <charset val="1"/>
      </rPr>
      <t xml:space="preserve"> якщо ваша відповідь "дуже ймовірно" або "безперечно"</t>
    </r>
  </si>
  <si>
    <t xml:space="preserve"> Докази</t>
  </si>
  <si>
    <t>"Зрозуміло і переконливо" означає, що докази: • Значно більш ймовірно, щоб бути правдою, ніж ні • Так ясно, що не залишають жодних сумнівів • Прекрасно командує на основі усвідомлення</t>
  </si>
  <si>
    <t xml:space="preserve"> Докази можуть бути у письмовій формі (результати іспиту, плани, звіти тощо) або усними (інтерв'ю).</t>
  </si>
  <si>
    <t xml:space="preserve"> Нотатки, коментарі, докази</t>
  </si>
  <si>
    <t>Стовпець під назвою Нотатки, коментарі, докази призначені для Вашого особистого використання. Використовується для посилань на джерела доказів. На Вашу думку, поле може бути залишено порожнім.</t>
  </si>
  <si>
    <t xml:space="preserve"> version 1.0</t>
  </si>
  <si>
    <t xml:space="preserve"> Ім'я кандидата:</t>
  </si>
  <si>
    <t xml:space="preserve"> Рівень:</t>
  </si>
  <si>
    <t xml:space="preserve"> Область:</t>
  </si>
  <si>
    <t xml:space="preserve"> Самооцінка</t>
  </si>
  <si>
    <t xml:space="preserve"> Ім'я кандидата</t>
  </si>
  <si>
    <t xml:space="preserve"> D</t>
  </si>
  <si>
    <t xml:space="preserve"> Project</t>
  </si>
  <si>
    <t xml:space="preserve"> Всі рівні та області</t>
  </si>
  <si>
    <t xml:space="preserve"> "Я можу дати чіткі та переконливі докази моїх навичок та вмінь для даного елементу компетенції у проекті достатньої складності для рівня на який я претендую."</t>
  </si>
  <si>
    <t xml:space="preserve"> = Ні чи малоймовірно; 2 = можливо чи ймовірно; 3 = Цілком імовірно або безсумнівно</t>
  </si>
  <si>
    <t xml:space="preserve"> Елементи компетенцій</t>
  </si>
  <si>
    <t xml:space="preserve"> Знання (Всі рівні)</t>
  </si>
  <si>
    <t xml:space="preserve"> Навички та здібності (A, B, C)</t>
  </si>
  <si>
    <t xml:space="preserve"> Нотатки, коментарі, докази (необов'язково)</t>
  </si>
  <si>
    <t xml:space="preserve"> Перспективні Елементи Компетенцій</t>
  </si>
  <si>
    <t xml:space="preserve"> Стратегія</t>
  </si>
  <si>
    <t xml:space="preserve"> Керівництво, структури та процеси</t>
  </si>
  <si>
    <t xml:space="preserve"> Відповідності, стандарти та правила</t>
  </si>
  <si>
    <t xml:space="preserve"> Влада та інтерес</t>
  </si>
  <si>
    <t xml:space="preserve"> Культура та цінності</t>
  </si>
  <si>
    <t xml:space="preserve"> Зелений:</t>
  </si>
  <si>
    <t xml:space="preserve"> Людські Елементи Компетенцій</t>
  </si>
  <si>
    <t xml:space="preserve"> Само-рефлексія та самоврядування</t>
  </si>
  <si>
    <t xml:space="preserve"> Особиста цілісність та надійність</t>
  </si>
  <si>
    <t xml:space="preserve"> Особисте спілкування</t>
  </si>
  <si>
    <t>Відносини та взаємодія</t>
  </si>
  <si>
    <t xml:space="preserve"> Лідерство</t>
  </si>
  <si>
    <t xml:space="preserve"> Командна робота</t>
  </si>
  <si>
    <t xml:space="preserve"> Конфлікти та кризи</t>
  </si>
  <si>
    <t xml:space="preserve"> Винахідливість</t>
  </si>
  <si>
    <t xml:space="preserve"> Узгодження</t>
  </si>
  <si>
    <t xml:space="preserve"> Орієнтація на результат</t>
  </si>
  <si>
    <t xml:space="preserve"> Практичні Елементи Компетенцій</t>
  </si>
  <si>
    <t xml:space="preserve"> Дизайн проекту</t>
  </si>
  <si>
    <t xml:space="preserve"> Вимоги, завдання та вигоди</t>
  </si>
  <si>
    <t xml:space="preserve"> Зміст</t>
  </si>
  <si>
    <t xml:space="preserve"> Час</t>
  </si>
  <si>
    <t xml:space="preserve"> Організація та інформація</t>
  </si>
  <si>
    <t xml:space="preserve"> Якість</t>
  </si>
  <si>
    <t xml:space="preserve"> Фінанси</t>
  </si>
  <si>
    <t xml:space="preserve"> Ресурси</t>
  </si>
  <si>
    <t xml:space="preserve"> Закупівлі та партнерство</t>
  </si>
  <si>
    <t xml:space="preserve"> Планування та контроль</t>
  </si>
  <si>
    <t xml:space="preserve"> Ризики та можливості</t>
  </si>
  <si>
    <t xml:space="preserve"> Зацікавлені сторони</t>
  </si>
  <si>
    <t xml:space="preserve"> Зміни та трансформація</t>
  </si>
  <si>
    <t xml:space="preserve"> Зведення</t>
  </si>
  <si>
    <t xml:space="preserve"> Зелений</t>
  </si>
  <si>
    <t xml:space="preserve"> Жовтий</t>
  </si>
  <si>
    <t xml:space="preserve"> червоний</t>
  </si>
  <si>
    <t xml:space="preserve"> Пусто</t>
  </si>
  <si>
    <t>Нотатка: Результати Самооцінки тільки для отримання інформації</t>
  </si>
  <si>
    <t xml:space="preserve"> Дизайн</t>
  </si>
  <si>
    <t xml:space="preserve"> ICR Handbook Самооцінка</t>
  </si>
  <si>
    <t xml:space="preserve"> Будь ласка, зверніть увагу на довкілля перед печаткою цього документа</t>
  </si>
  <si>
    <t xml:space="preserve"> Версія</t>
  </si>
  <si>
    <t xml:space="preserve"> Версія та дата затверджена CVMB</t>
  </si>
  <si>
    <t xml:space="preserve"> Дата</t>
  </si>
  <si>
    <t xml:space="preserve"> Дійсне до</t>
  </si>
  <si>
    <t xml:space="preserve"> Версія 1.0</t>
  </si>
  <si>
    <t xml:space="preserve"> N/A</t>
  </si>
  <si>
    <t xml:space="preserve"> Зміни у змісті</t>
  </si>
  <si>
    <t xml:space="preserve"> Автор</t>
  </si>
  <si>
    <t xml:space="preserve"> Зміни</t>
  </si>
  <si>
    <t xml:space="preserve"> 25.04.2016</t>
  </si>
  <si>
    <t xml:space="preserve"> Дункан</t>
  </si>
  <si>
    <t xml:space="preserve"> • Початковий малюнок</t>
  </si>
  <si>
    <t xml:space="preserve"> 27.04.2016</t>
  </si>
  <si>
    <t xml:space="preserve"> • Додано колонтитули для робочих листів</t>
  </si>
  <si>
    <t xml:space="preserve"> 25.05.2016</t>
  </si>
  <si>
    <t>• Титульний лист перейменували на "Версія" • Створено інструкції для кожного варіанту • Перейменовано всі робочі листи • Додано пояснення того, чому надаються кілька варіантів для листа Інструкції ЗІ • Додається практика CE 14 для застосування в програмному та портфельному управлінні подібна до проектного управління • Модифікована шкала 0-10, щоб відобразити необхідність здачі 80% елементів • Модифіковані оцінки зразка в шкалі 0-10, щоб виключити гумор • Додано стандартний заголовок для всіх аркушів • Додано повідомлення про помилку для невідповідних рівнів/областей • Змінено алгоритм у масштабі 0-10, щоб мати справу з нульовими значеннями • Змінено алгоритм у більшості зведень • Оновлено всі інструкції • Додано меню, що випадає, для Областей • Додані деякі дод. зведення • Доданий алгоритм для обчислення чисел та назви ЕК на основі області • Доданий алгоритм для рівня D у шкалі 0-10</t>
  </si>
  <si>
    <t>18.06.2016</t>
  </si>
  <si>
    <t xml:space="preserve"> • Видалено всі варіанти, за винятком шкали Лайкерта • Шкала Лайкерта конвертована в Червоно-Жовтий-Зелений • Модифіковані зведені дані, щоб складатися лише з підсумків</t>
  </si>
  <si>
    <t xml:space="preserve"> 20.06.2016</t>
  </si>
  <si>
    <t xml:space="preserve"> • Скориговано інтервал для відображення в Windows • Додано примітку "прохання розглянути навколишнє середовище" • Встановлено область друку на всіх сторінках • Added shading to column headers • Moved instructions for Levels to top of list</t>
  </si>
  <si>
    <t xml:space="preserve"> ICR4-I</t>
  </si>
  <si>
    <t xml:space="preserve"> • Пропонований варіант командою проекту</t>
  </si>
  <si>
    <t xml:space="preserve"> CVMB</t>
  </si>
  <si>
    <t xml:space="preserve"> • Схвалено CVMB для використання та зміни СО</t>
  </si>
  <si>
    <r>
      <t xml:space="preserve"> Самооцінка </t>
    </r>
    <r>
      <rPr>
        <b/>
        <i/>
        <sz val="14"/>
        <color rgb="FF800000"/>
        <rFont val="Arial"/>
        <charset val="1"/>
      </rPr>
      <t>Всі рівні та області</t>
    </r>
  </si>
  <si>
    <t xml:space="preserve"> Червоний</t>
  </si>
  <si>
    <t>1 = Ні чи малоймовірно; 2 = можливо чи ймовірно; 3 = Цілком імовірно або безсумнівно</t>
  </si>
  <si>
    <t xml:space="preserve"> Відносини та взаємодія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</si>
</sst>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"/>
  </numFmts>
  <fonts count="34" x14ac:knownFonts="1">
    <font>
      <sz val="10"/>
      <color rgb="FF000000"/>
      <name val="Calibri"/>
      <family val="2"/>
      <charset val="1"/>
    </font>
    <font>
      <b/>
      <sz val="18"/>
      <name val="Arial"/>
      <charset val="1"/>
    </font>
    <font>
      <b/>
      <i/>
      <sz val="14"/>
      <color rgb="FF800000"/>
      <name val="Arial"/>
      <charset val="1"/>
    </font>
    <font>
      <b/>
      <i/>
      <sz val="8"/>
      <color rgb="FF008000"/>
      <name val="Arial"/>
      <charset val="1"/>
    </font>
    <font>
      <sz val="8"/>
      <color rgb="FF000000"/>
      <name val="Calibri"/>
      <family val="2"/>
      <charset val="1"/>
    </font>
    <font>
      <sz val="10"/>
      <color rgb="FF000000"/>
      <name val="Cambria"/>
      <charset val="1"/>
    </font>
    <font>
      <b/>
      <sz val="8"/>
      <color rgb="FF000000"/>
      <name val="Arial"/>
      <charset val="1"/>
    </font>
    <font>
      <sz val="8"/>
      <color rgb="FF000000"/>
      <name val="Cambria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Calibri"/>
      <charset val="1"/>
    </font>
    <font>
      <sz val="10"/>
      <color rgb="FFE46C0A"/>
      <name val="Arial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Arial"/>
      <charset val="1"/>
    </font>
    <font>
      <sz val="10"/>
      <color rgb="FFFFFFFF"/>
      <name val="Cambria"/>
      <charset val="1"/>
    </font>
    <font>
      <b/>
      <sz val="8"/>
      <color rgb="FF000000"/>
      <name val="Calibri"/>
      <charset val="1"/>
    </font>
    <font>
      <b/>
      <sz val="16"/>
      <name val="Arial"/>
      <charset val="1"/>
    </font>
    <font>
      <sz val="11"/>
      <color rgb="FF0000FF"/>
      <name val="Arial"/>
      <charset val="1"/>
    </font>
    <font>
      <sz val="10"/>
      <color rgb="FF0000FF"/>
      <name val="Cambria"/>
      <charset val="1"/>
    </font>
    <font>
      <b/>
      <i/>
      <sz val="11"/>
      <color rgb="FFFF0000"/>
      <name val="Arial"/>
      <charset val="1"/>
    </font>
    <font>
      <b/>
      <sz val="9"/>
      <color rgb="FF000000"/>
      <name val="Calibri"/>
      <charset val="1"/>
    </font>
    <font>
      <i/>
      <sz val="11"/>
      <color rgb="FF000000"/>
      <name val="Arial"/>
      <charset val="1"/>
    </font>
    <font>
      <b/>
      <sz val="9"/>
      <color rgb="FFFFFFFF"/>
      <name val="Calibri"/>
      <charset val="1"/>
    </font>
    <font>
      <b/>
      <sz val="9"/>
      <color rgb="FF000000"/>
      <name val="Arial"/>
      <charset val="1"/>
    </font>
    <font>
      <b/>
      <sz val="10"/>
      <color rgb="FF000000"/>
      <name val="Cambria"/>
      <charset val="1"/>
    </font>
    <font>
      <b/>
      <sz val="10"/>
      <color rgb="FFFFFFFF"/>
      <name val="Cambria"/>
      <charset val="1"/>
    </font>
    <font>
      <sz val="11"/>
      <color rgb="FFFFFFFF"/>
      <name val="Arial"/>
      <charset val="1"/>
    </font>
    <font>
      <b/>
      <sz val="14"/>
      <name val="Arial"/>
      <charset val="1"/>
    </font>
    <font>
      <b/>
      <sz val="9"/>
      <color rgb="FF000000"/>
      <name val="Tahoma"/>
      <charset val="1"/>
    </font>
    <font>
      <b/>
      <i/>
      <sz val="11"/>
      <color rgb="FF008000"/>
      <name val="Arial"/>
      <charset val="1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EEFF"/>
        <bgColor rgb="FFC6EFCE"/>
      </patternFill>
    </fill>
    <fill>
      <patternFill patternType="solid">
        <fgColor rgb="FFF2F2F2"/>
        <bgColor rgb="FFFDEADA"/>
      </patternFill>
    </fill>
    <fill>
      <patternFill patternType="solid">
        <fgColor rgb="FFEEDEFE"/>
        <bgColor rgb="FFF2F2F2"/>
      </patternFill>
    </fill>
    <fill>
      <patternFill patternType="solid">
        <fgColor rgb="FFFDEADA"/>
        <bgColor rgb="FFF2F2F2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8" fillId="3" borderId="1" xfId="0" applyFont="1" applyFill="1" applyBorder="1" applyProtection="1">
      <protection locked="0"/>
    </xf>
    <xf numFmtId="0" fontId="12" fillId="0" borderId="1" xfId="0" applyFont="1" applyBorder="1"/>
    <xf numFmtId="0" fontId="12" fillId="0" borderId="3" xfId="0" applyFont="1" applyBorder="1"/>
    <xf numFmtId="0" fontId="12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/>
    <xf numFmtId="0" fontId="8" fillId="2" borderId="1" xfId="0" applyFont="1" applyFill="1" applyBorder="1" applyAlignment="1">
      <alignment horizontal="left" vertical="center"/>
    </xf>
    <xf numFmtId="0" fontId="9" fillId="0" borderId="3" xfId="0" applyFont="1" applyBorder="1"/>
    <xf numFmtId="0" fontId="9" fillId="0" borderId="2" xfId="0" applyFont="1" applyBorder="1"/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/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1"/>
    </xf>
    <xf numFmtId="0" fontId="9" fillId="0" borderId="0" xfId="0" applyFont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horizontal="left" vertical="center" indent="1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/>
    <xf numFmtId="0" fontId="19" fillId="0" borderId="4" xfId="0" applyFont="1" applyBorder="1" applyAlignment="1">
      <alignment horizontal="center" vertical="center"/>
    </xf>
    <xf numFmtId="0" fontId="18" fillId="0" borderId="0" xfId="0" applyFont="1"/>
    <xf numFmtId="0" fontId="2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65" fontId="14" fillId="0" borderId="6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14" fillId="0" borderId="0" xfId="0" applyFont="1"/>
    <xf numFmtId="0" fontId="8" fillId="0" borderId="1" xfId="0" applyFont="1" applyBorder="1"/>
    <xf numFmtId="0" fontId="32" fillId="0" borderId="0" xfId="0" applyFont="1"/>
    <xf numFmtId="0" fontId="1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2" fillId="4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 applyProtection="1">
      <alignment horizontal="left" vertical="top"/>
      <protection locked="0"/>
    </xf>
    <xf numFmtId="0" fontId="18" fillId="3" borderId="6" xfId="0" applyFont="1" applyFill="1" applyBorder="1" applyAlignment="1" applyProtection="1">
      <alignment horizontal="left" vertical="center"/>
      <protection locked="0"/>
    </xf>
    <xf numFmtId="0" fontId="20" fillId="0" borderId="0" xfId="0" applyFont="1"/>
    <xf numFmtId="0" fontId="22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8" fillId="0" borderId="1" xfId="0" applyFont="1" applyBorder="1"/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Звичайни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FFC7CE"/>
      <rgbColor rgb="FF808080"/>
      <rgbColor rgb="FF9999FF"/>
      <rgbColor rgb="FF993366"/>
      <rgbColor rgb="FFFDEADA"/>
      <rgbColor rgb="FFCCEEFF"/>
      <rgbColor rgb="FF660066"/>
      <rgbColor rgb="FFFF8080"/>
      <rgbColor rgb="FF0066CC"/>
      <rgbColor rgb="FFEEDEFE"/>
      <rgbColor rgb="FF000080"/>
      <rgbColor rgb="FFFF00FF"/>
      <rgbColor rgb="FFFFFF00"/>
      <rgbColor rgb="FF00FFFF"/>
      <rgbColor rgb="FF800080"/>
      <rgbColor rgb="FF9C0006"/>
      <rgbColor rgb="FF008080"/>
      <rgbColor rgb="FF0000FF"/>
      <rgbColor rgb="FF00CCFF"/>
      <rgbColor rgb="FFC6EFCE"/>
      <rgbColor rgb="FFDEFECE"/>
      <rgbColor rgb="FFFFEB9C"/>
      <rgbColor rgb="FFF2F2F2"/>
      <rgbColor rgb="FFFF99CC"/>
      <rgbColor rgb="FFCC99FF"/>
      <rgbColor rgb="FFFFC4C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61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81360</xdr:colOff>
      <xdr:row>1</xdr:row>
      <xdr:rowOff>183240</xdr:rowOff>
    </xdr:from>
    <xdr:to>
      <xdr:col>1</xdr:col>
      <xdr:colOff>943920</xdr:colOff>
      <xdr:row>1</xdr:row>
      <xdr:rowOff>873000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3520" y="363960"/>
          <a:ext cx="862560" cy="689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3123000</xdr:colOff>
      <xdr:row>1</xdr:row>
      <xdr:rowOff>0</xdr:rowOff>
    </xdr:from>
    <xdr:to>
      <xdr:col>3</xdr:col>
      <xdr:colOff>1739880</xdr:colOff>
      <xdr:row>1</xdr:row>
      <xdr:rowOff>998280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455720" y="180720"/>
          <a:ext cx="1874880" cy="99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482600</xdr:colOff>
      <xdr:row>26</xdr:row>
      <xdr:rowOff>241300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BF32295B-C689-8037-E901-737735EAEA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355680</xdr:colOff>
      <xdr:row>0</xdr:row>
      <xdr:rowOff>203040</xdr:rowOff>
    </xdr:from>
    <xdr:to>
      <xdr:col>2</xdr:col>
      <xdr:colOff>364680</xdr:colOff>
      <xdr:row>0</xdr:row>
      <xdr:rowOff>897120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39360" y="203040"/>
          <a:ext cx="749880" cy="6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19080</xdr:colOff>
      <xdr:row>0</xdr:row>
      <xdr:rowOff>219240</xdr:rowOff>
    </xdr:from>
    <xdr:to>
      <xdr:col>7</xdr:col>
      <xdr:colOff>1446840</xdr:colOff>
      <xdr:row>0</xdr:row>
      <xdr:rowOff>989640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789360" y="219240"/>
          <a:ext cx="2114280" cy="7704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8;&#1085;&#1089;&#1090;&#1088;&#1091;&#1082;&#1094;&#1080;&#108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4;&#1077;&#108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72;&#1084;&#1086;&#1086;&#1094;&#1077;&#1085;&#1082;&#1072;%20&#1082;&#1072;&#1085;&#1076;&#1080;&#1076;&#1072;&#1090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имер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мооценка кандидат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DEFE"/>
    <pageSetUpPr fitToPage="1"/>
  </sheetPr>
  <dimension ref="A2:M23"/>
  <sheetViews>
    <sheetView showGridLines="0" zoomScale="115" zoomScaleNormal="115" workbookViewId="0">
      <selection activeCell="C6" sqref="C6:D6"/>
    </sheetView>
  </sheetViews>
  <sheetFormatPr defaultRowHeight="13" x14ac:dyDescent="0.3"/>
  <cols>
    <col min="1" max="1" width="2.796875" customWidth="1"/>
    <col min="2" max="2" width="18" customWidth="1"/>
    <col min="3" max="3" width="50.796875" customWidth="1"/>
    <col min="4" max="4" width="101.3984375" customWidth="1"/>
    <col min="5" max="1025" width="10.796875" customWidth="1"/>
  </cols>
  <sheetData>
    <row r="2" spans="1:13" ht="79" customHeight="1" x14ac:dyDescent="0.3">
      <c r="A2" s="14"/>
      <c r="B2" s="14"/>
      <c r="C2" s="16" t="s">
        <v>103</v>
      </c>
      <c r="E2" s="15"/>
    </row>
    <row r="3" spans="1:13" ht="28" customHeight="1" x14ac:dyDescent="0.3">
      <c r="B3" s="17"/>
      <c r="C3" s="18" t="s">
        <v>0</v>
      </c>
      <c r="D3" s="17"/>
      <c r="E3" s="17"/>
      <c r="F3" s="17"/>
      <c r="G3" s="17"/>
      <c r="H3" s="19"/>
      <c r="I3" s="19"/>
      <c r="J3" s="19"/>
      <c r="K3" s="19"/>
      <c r="L3" s="19"/>
      <c r="M3" s="19"/>
    </row>
    <row r="4" spans="1:13" x14ac:dyDescent="0.3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20" customFormat="1" ht="14.25" customHeight="1" x14ac:dyDescent="0.3">
      <c r="B5" s="13" t="s">
        <v>1</v>
      </c>
      <c r="C5" s="13"/>
      <c r="D5" s="13"/>
      <c r="E5" s="21"/>
      <c r="F5" s="21"/>
      <c r="G5" s="21"/>
      <c r="H5" s="21"/>
      <c r="I5" s="21"/>
      <c r="J5" s="21"/>
      <c r="K5" s="21"/>
      <c r="L5" s="21"/>
      <c r="M5" s="21"/>
    </row>
    <row r="6" spans="1:13" s="22" customFormat="1" ht="25.5" customHeight="1" x14ac:dyDescent="0.25">
      <c r="B6" s="12" t="s">
        <v>2</v>
      </c>
      <c r="C6" s="11" t="s">
        <v>3</v>
      </c>
      <c r="D6" s="11"/>
    </row>
    <row r="7" spans="1:13" ht="24.75" customHeight="1" x14ac:dyDescent="0.3">
      <c r="A7" s="22"/>
      <c r="B7" s="12"/>
      <c r="C7" s="10" t="s">
        <v>4</v>
      </c>
      <c r="D7" s="10"/>
    </row>
    <row r="8" spans="1:13" s="24" customFormat="1" x14ac:dyDescent="0.25">
      <c r="B8" s="25"/>
      <c r="D8" s="26"/>
    </row>
    <row r="10" spans="1:13" s="20" customFormat="1" ht="18" customHeight="1" x14ac:dyDescent="0.3">
      <c r="B10" s="9" t="s">
        <v>5</v>
      </c>
      <c r="C10" s="9"/>
      <c r="D10" s="9"/>
    </row>
    <row r="11" spans="1:13" s="27" customFormat="1" ht="19" customHeight="1" x14ac:dyDescent="0.25">
      <c r="B11" s="23" t="s">
        <v>6</v>
      </c>
      <c r="C11" s="8" t="s">
        <v>7</v>
      </c>
      <c r="D11" s="8"/>
    </row>
    <row r="12" spans="1:13" s="27" customFormat="1" ht="18" customHeight="1" x14ac:dyDescent="0.25">
      <c r="B12" s="23" t="s">
        <v>8</v>
      </c>
      <c r="C12" s="8" t="s">
        <v>9</v>
      </c>
      <c r="D12" s="8"/>
    </row>
    <row r="13" spans="1:13" s="24" customFormat="1" ht="30" customHeight="1" x14ac:dyDescent="0.25">
      <c r="B13" s="28" t="s">
        <v>10</v>
      </c>
      <c r="C13" s="8" t="s">
        <v>11</v>
      </c>
      <c r="D13" s="8"/>
    </row>
    <row r="14" spans="1:13" s="27" customFormat="1" ht="30" customHeight="1" x14ac:dyDescent="0.25">
      <c r="B14" s="29" t="s">
        <v>12</v>
      </c>
      <c r="C14" s="8" t="s">
        <v>13</v>
      </c>
      <c r="D14" s="8"/>
    </row>
    <row r="15" spans="1:13" s="24" customFormat="1" ht="41.15" customHeight="1" x14ac:dyDescent="0.25">
      <c r="B15" s="7" t="s">
        <v>14</v>
      </c>
      <c r="C15" s="11" t="s">
        <v>15</v>
      </c>
      <c r="D15" s="11"/>
    </row>
    <row r="16" spans="1:13" ht="56.25" customHeight="1" x14ac:dyDescent="0.3">
      <c r="A16" s="24"/>
      <c r="B16" s="7"/>
      <c r="C16" s="6" t="s">
        <v>16</v>
      </c>
      <c r="D16" s="6"/>
    </row>
    <row r="17" spans="1:4" ht="56.15" customHeight="1" x14ac:dyDescent="0.3">
      <c r="A17" s="24"/>
      <c r="B17" s="7"/>
      <c r="C17" s="5" t="s">
        <v>17</v>
      </c>
      <c r="D17" s="5"/>
    </row>
    <row r="18" spans="1:4" s="27" customFormat="1" ht="51" customHeight="1" x14ac:dyDescent="0.25">
      <c r="B18" s="12" t="s">
        <v>18</v>
      </c>
      <c r="C18" s="4" t="s">
        <v>19</v>
      </c>
      <c r="D18" s="4"/>
    </row>
    <row r="19" spans="1:4" ht="30.75" customHeight="1" x14ac:dyDescent="0.3">
      <c r="A19" s="27"/>
      <c r="B19" s="12"/>
      <c r="C19" s="3" t="s">
        <v>20</v>
      </c>
      <c r="D19" s="3"/>
    </row>
    <row r="20" spans="1:4" s="24" customFormat="1" ht="40" customHeight="1" x14ac:dyDescent="0.25">
      <c r="B20" s="30" t="s">
        <v>21</v>
      </c>
      <c r="C20" s="2" t="s">
        <v>22</v>
      </c>
      <c r="D20" s="2"/>
    </row>
    <row r="23" spans="1:4" ht="14" x14ac:dyDescent="0.3">
      <c r="B23" s="31" t="s">
        <v>23</v>
      </c>
    </row>
  </sheetData>
  <mergeCells count="18">
    <mergeCell ref="C20:D20"/>
    <mergeCell ref="B15:B17"/>
    <mergeCell ref="C15:D15"/>
    <mergeCell ref="C16:D16"/>
    <mergeCell ref="C17:D17"/>
    <mergeCell ref="B18:B19"/>
    <mergeCell ref="C18:D18"/>
    <mergeCell ref="C19:D19"/>
    <mergeCell ref="B10:D10"/>
    <mergeCell ref="C11:D11"/>
    <mergeCell ref="C12:D12"/>
    <mergeCell ref="C13:D13"/>
    <mergeCell ref="C14:D14"/>
    <mergeCell ref="A2:B2"/>
    <mergeCell ref="B5:D5"/>
    <mergeCell ref="B6:B7"/>
    <mergeCell ref="C6:D6"/>
    <mergeCell ref="C7:D7"/>
  </mergeCells>
  <pageMargins left="0.79027777777777797" right="0.79027777777777797" top="0.79027777777777797" bottom="0.79027777777777797" header="0.51180555555555496" footer="0.79027777777777797"/>
  <pageSetup paperSize="9" firstPageNumber="0" orientation="portrait" horizontalDpi="300" verticalDpi="300"/>
  <headerFooter>
    <oddFooter>&amp;LIPMA ICR Handbook_x000D_IPMA Internal Document&amp;C&amp;P of &amp;N&amp;RSelf-Assessment_x000D_v0.5, 20.06.2016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EFECE"/>
  </sheetPr>
  <dimension ref="A1:AMK57"/>
  <sheetViews>
    <sheetView showGridLines="0" zoomScale="125" zoomScaleNormal="125" workbookViewId="0">
      <pane ySplit="7" topLeftCell="A49" activePane="bottomLeft" state="frozen"/>
      <selection pane="bottomLeft" activeCell="G51" sqref="G51:J51"/>
    </sheetView>
  </sheetViews>
  <sheetFormatPr defaultRowHeight="13" x14ac:dyDescent="0.3"/>
  <cols>
    <col min="1" max="1" width="3" style="32" customWidth="1"/>
    <col min="2" max="2" width="7.69921875" style="32" customWidth="1"/>
    <col min="3" max="3" width="41.09765625" style="32" customWidth="1"/>
    <col min="4" max="4" width="10.796875" style="32" customWidth="1"/>
    <col min="5" max="5" width="13.3984375" style="32" customWidth="1"/>
    <col min="6" max="6" width="2.796875" style="32" customWidth="1"/>
    <col min="7" max="7" width="10.796875" style="32" customWidth="1"/>
    <col min="8" max="8" width="2.796875" style="32" customWidth="1"/>
    <col min="9" max="9" width="14.3984375" style="32" customWidth="1"/>
    <col min="10" max="10" width="53.69921875" style="32" customWidth="1"/>
    <col min="11" max="12" width="10.796875" style="32" customWidth="1"/>
    <col min="13" max="13" width="12.69921875" style="33" hidden="1" customWidth="1"/>
    <col min="14" max="1025" width="10.796875" style="32" customWidth="1"/>
  </cols>
  <sheetData>
    <row r="1" spans="1:13" ht="13" customHeight="1" x14ac:dyDescent="0.3"/>
    <row r="2" spans="1:13" ht="16" customHeight="1" x14ac:dyDescent="0.3">
      <c r="D2" s="34" t="s">
        <v>24</v>
      </c>
      <c r="E2" s="35"/>
      <c r="F2" s="36"/>
      <c r="G2" s="34" t="s">
        <v>25</v>
      </c>
      <c r="I2" s="34" t="s">
        <v>26</v>
      </c>
    </row>
    <row r="3" spans="1:13" ht="18" customHeight="1" x14ac:dyDescent="0.4">
      <c r="B3" s="37" t="s">
        <v>27</v>
      </c>
      <c r="D3" s="1" t="s">
        <v>28</v>
      </c>
      <c r="E3" s="1"/>
      <c r="F3" s="38"/>
      <c r="G3" s="39" t="s">
        <v>29</v>
      </c>
      <c r="I3" s="40" t="s">
        <v>30</v>
      </c>
      <c r="J3" s="41" t="str">
        <f>IF(AND(OR(G3="C",G3="D"),OR((I3="Programme"),I3="Portfolio")),"   Invalid Domain or Level","")</f>
        <v/>
      </c>
    </row>
    <row r="4" spans="1:13" ht="16" customHeight="1" x14ac:dyDescent="0.35">
      <c r="B4" s="42" t="s">
        <v>31</v>
      </c>
      <c r="F4" s="36"/>
      <c r="G4" s="43"/>
    </row>
    <row r="5" spans="1:13" s="44" customFormat="1" ht="48" customHeight="1" x14ac:dyDescent="0.2">
      <c r="B5" s="71" t="s">
        <v>0</v>
      </c>
      <c r="C5" s="71"/>
      <c r="D5" s="72" t="s">
        <v>32</v>
      </c>
      <c r="E5" s="72"/>
      <c r="F5" s="72"/>
      <c r="G5" s="72"/>
      <c r="H5" s="72"/>
      <c r="I5" s="72"/>
      <c r="J5" s="72"/>
      <c r="M5" s="45"/>
    </row>
    <row r="6" spans="1:13" ht="20.149999999999999" customHeight="1" x14ac:dyDescent="0.3">
      <c r="A6" s="44"/>
      <c r="C6" s="44"/>
      <c r="D6" s="73" t="s">
        <v>105</v>
      </c>
      <c r="E6" s="73"/>
      <c r="F6" s="73"/>
      <c r="G6" s="73"/>
      <c r="H6" s="73"/>
      <c r="I6" s="73"/>
      <c r="J6" s="73"/>
      <c r="M6" s="45"/>
    </row>
    <row r="7" spans="1:13" ht="40" customHeight="1" x14ac:dyDescent="0.3">
      <c r="A7" s="44"/>
      <c r="B7" s="74" t="s">
        <v>34</v>
      </c>
      <c r="C7" s="74"/>
      <c r="D7" s="46" t="s">
        <v>35</v>
      </c>
      <c r="E7" s="46" t="s">
        <v>36</v>
      </c>
      <c r="F7" s="47"/>
      <c r="G7" s="75" t="s">
        <v>37</v>
      </c>
      <c r="H7" s="75"/>
      <c r="I7" s="75"/>
      <c r="J7" s="75"/>
      <c r="M7" s="45"/>
    </row>
    <row r="8" spans="1:13" ht="18" customHeight="1" x14ac:dyDescent="0.3">
      <c r="C8" s="48" t="s">
        <v>38</v>
      </c>
      <c r="D8" s="49"/>
      <c r="E8" s="49"/>
      <c r="F8" s="49"/>
    </row>
    <row r="9" spans="1:13" ht="16" customHeight="1" x14ac:dyDescent="0.3">
      <c r="B9" s="50" t="str">
        <f>CONCATENATE($E$98,".3.",M9)</f>
        <v>.3.1</v>
      </c>
      <c r="C9" s="51" t="s">
        <v>39</v>
      </c>
      <c r="D9" s="39">
        <v>1</v>
      </c>
      <c r="E9" s="39"/>
      <c r="F9" s="52"/>
      <c r="G9" s="76"/>
      <c r="H9" s="76"/>
      <c r="I9" s="76"/>
      <c r="J9" s="76"/>
      <c r="K9" s="53"/>
      <c r="M9" s="33">
        <v>1</v>
      </c>
    </row>
    <row r="10" spans="1:13" ht="16" customHeight="1" x14ac:dyDescent="0.3">
      <c r="B10" s="50" t="str">
        <f>CONCATENATE($E$98,".3.",M10)</f>
        <v>.3.2</v>
      </c>
      <c r="C10" s="51" t="s">
        <v>40</v>
      </c>
      <c r="D10" s="39">
        <v>2</v>
      </c>
      <c r="E10" s="39"/>
      <c r="F10" s="52"/>
      <c r="G10" s="77"/>
      <c r="H10" s="77"/>
      <c r="I10" s="77"/>
      <c r="J10" s="77"/>
      <c r="K10" s="53"/>
      <c r="M10" s="33">
        <f>1+M9</f>
        <v>2</v>
      </c>
    </row>
    <row r="11" spans="1:13" ht="16" customHeight="1" x14ac:dyDescent="0.3">
      <c r="B11" s="50" t="str">
        <f>CONCATENATE($E$98,".3.",M11)</f>
        <v>.3.3</v>
      </c>
      <c r="C11" s="51" t="s">
        <v>41</v>
      </c>
      <c r="D11" s="39">
        <v>3</v>
      </c>
      <c r="E11" s="39"/>
      <c r="F11" s="52"/>
      <c r="G11" s="77"/>
      <c r="H11" s="77"/>
      <c r="I11" s="77"/>
      <c r="J11" s="77"/>
      <c r="K11" s="53"/>
      <c r="M11" s="33">
        <f>1+M10</f>
        <v>3</v>
      </c>
    </row>
    <row r="12" spans="1:13" ht="16" customHeight="1" x14ac:dyDescent="0.3">
      <c r="B12" s="50" t="str">
        <f>CONCATENATE($E$98,".3.",M12)</f>
        <v>.3.4</v>
      </c>
      <c r="C12" s="51" t="s">
        <v>42</v>
      </c>
      <c r="D12" s="39">
        <v>3</v>
      </c>
      <c r="E12" s="39"/>
      <c r="F12" s="52"/>
      <c r="G12" s="77"/>
      <c r="H12" s="77"/>
      <c r="I12" s="77"/>
      <c r="J12" s="77"/>
      <c r="K12" s="53"/>
      <c r="M12" s="33">
        <f>1+M11</f>
        <v>4</v>
      </c>
    </row>
    <row r="13" spans="1:13" ht="16" customHeight="1" x14ac:dyDescent="0.3">
      <c r="B13" s="50" t="str">
        <f>CONCATENATE($E$98,".3.",M13)</f>
        <v>.3.5</v>
      </c>
      <c r="C13" s="51" t="s">
        <v>43</v>
      </c>
      <c r="D13" s="39">
        <v>2</v>
      </c>
      <c r="E13" s="39"/>
      <c r="F13" s="52"/>
      <c r="G13" s="77"/>
      <c r="H13" s="77"/>
      <c r="I13" s="77"/>
      <c r="J13" s="77"/>
      <c r="K13" s="53"/>
      <c r="M13" s="33">
        <f>1+M12</f>
        <v>5</v>
      </c>
    </row>
    <row r="14" spans="1:13" s="54" customFormat="1" ht="21" customHeight="1" x14ac:dyDescent="0.3">
      <c r="C14" s="55" t="s">
        <v>44</v>
      </c>
      <c r="D14" s="56">
        <f>IF(COUNTIF(D9:D13,"")=$M13,"",(COUNTIF(D9:D13,3)))</f>
        <v>2</v>
      </c>
      <c r="E14" s="56" t="str">
        <f>IF(COUNTIF(E9:E13,"")=$M13,"",(COUNTIF(E9:E13,3)))</f>
        <v/>
      </c>
      <c r="F14" s="57"/>
      <c r="G14" s="58"/>
      <c r="H14" s="58"/>
      <c r="I14" s="58"/>
      <c r="J14" s="58"/>
      <c r="M14" s="59"/>
    </row>
    <row r="15" spans="1:13" x14ac:dyDescent="0.3">
      <c r="D15" s="15"/>
      <c r="E15" s="49"/>
      <c r="F15" s="49"/>
      <c r="G15" s="20"/>
      <c r="H15" s="20"/>
      <c r="I15" s="20"/>
      <c r="J15" s="20"/>
    </row>
    <row r="16" spans="1:13" ht="18" customHeight="1" x14ac:dyDescent="0.3">
      <c r="C16" s="48" t="s">
        <v>45</v>
      </c>
      <c r="D16" s="49"/>
      <c r="E16" s="49"/>
      <c r="F16" s="49"/>
      <c r="G16" s="20"/>
      <c r="H16" s="20"/>
      <c r="I16" s="20"/>
      <c r="J16" s="20"/>
    </row>
    <row r="17" spans="2:13" ht="16" customHeight="1" x14ac:dyDescent="0.3">
      <c r="B17" s="50" t="str">
        <f t="shared" ref="B17:B26" si="0">CONCATENATE($E$98,".4.",M17)</f>
        <v>.4.1</v>
      </c>
      <c r="C17" s="51" t="s">
        <v>46</v>
      </c>
      <c r="D17" s="39">
        <v>3</v>
      </c>
      <c r="E17" s="39"/>
      <c r="F17" s="52"/>
      <c r="G17" s="77"/>
      <c r="H17" s="77"/>
      <c r="I17" s="77"/>
      <c r="J17" s="77"/>
      <c r="K17" s="53"/>
      <c r="M17" s="33">
        <v>1</v>
      </c>
    </row>
    <row r="18" spans="2:13" ht="16" customHeight="1" x14ac:dyDescent="0.3">
      <c r="B18" s="50" t="str">
        <f t="shared" si="0"/>
        <v>.4.2</v>
      </c>
      <c r="C18" s="51" t="s">
        <v>47</v>
      </c>
      <c r="D18" s="39">
        <v>3</v>
      </c>
      <c r="E18" s="39"/>
      <c r="F18" s="52"/>
      <c r="G18" s="77"/>
      <c r="H18" s="77"/>
      <c r="I18" s="77"/>
      <c r="J18" s="77"/>
      <c r="K18" s="53"/>
      <c r="M18" s="33">
        <f t="shared" ref="M18:M26" si="1">1+M17</f>
        <v>2</v>
      </c>
    </row>
    <row r="19" spans="2:13" ht="16" customHeight="1" x14ac:dyDescent="0.3">
      <c r="B19" s="50" t="str">
        <f t="shared" si="0"/>
        <v>.4.3</v>
      </c>
      <c r="C19" s="51" t="s">
        <v>48</v>
      </c>
      <c r="D19" s="39">
        <v>2</v>
      </c>
      <c r="E19" s="39"/>
      <c r="F19" s="52"/>
      <c r="G19" s="77"/>
      <c r="H19" s="77"/>
      <c r="I19" s="77"/>
      <c r="J19" s="77"/>
      <c r="K19" s="53"/>
      <c r="M19" s="33">
        <f t="shared" si="1"/>
        <v>3</v>
      </c>
    </row>
    <row r="20" spans="2:13" ht="16" customHeight="1" x14ac:dyDescent="0.3">
      <c r="B20" s="50" t="str">
        <f t="shared" si="0"/>
        <v>.4.4</v>
      </c>
      <c r="C20" s="51" t="s">
        <v>106</v>
      </c>
      <c r="D20" s="39">
        <v>1</v>
      </c>
      <c r="E20" s="39"/>
      <c r="F20" s="52"/>
      <c r="G20" s="77"/>
      <c r="H20" s="77"/>
      <c r="I20" s="77"/>
      <c r="J20" s="77"/>
      <c r="K20" s="53"/>
      <c r="M20" s="33">
        <f t="shared" si="1"/>
        <v>4</v>
      </c>
    </row>
    <row r="21" spans="2:13" ht="16" customHeight="1" x14ac:dyDescent="0.3">
      <c r="B21" s="50" t="str">
        <f t="shared" si="0"/>
        <v>.4.5</v>
      </c>
      <c r="C21" s="51" t="s">
        <v>50</v>
      </c>
      <c r="D21" s="39">
        <v>3</v>
      </c>
      <c r="E21" s="39"/>
      <c r="F21" s="52"/>
      <c r="G21" s="77"/>
      <c r="H21" s="77"/>
      <c r="I21" s="77"/>
      <c r="J21" s="77"/>
      <c r="K21" s="53"/>
      <c r="M21" s="33">
        <f t="shared" si="1"/>
        <v>5</v>
      </c>
    </row>
    <row r="22" spans="2:13" ht="16" customHeight="1" x14ac:dyDescent="0.3">
      <c r="B22" s="50" t="str">
        <f t="shared" si="0"/>
        <v>.4.6</v>
      </c>
      <c r="C22" s="51" t="s">
        <v>51</v>
      </c>
      <c r="D22" s="39"/>
      <c r="E22" s="39"/>
      <c r="F22" s="52"/>
      <c r="G22" s="77"/>
      <c r="H22" s="77"/>
      <c r="I22" s="77"/>
      <c r="J22" s="77"/>
      <c r="K22" s="53"/>
      <c r="M22" s="33">
        <f t="shared" si="1"/>
        <v>6</v>
      </c>
    </row>
    <row r="23" spans="2:13" ht="16" customHeight="1" x14ac:dyDescent="0.3">
      <c r="B23" s="50" t="str">
        <f t="shared" si="0"/>
        <v>.4.7</v>
      </c>
      <c r="C23" s="51" t="s">
        <v>52</v>
      </c>
      <c r="D23" s="39"/>
      <c r="E23" s="39"/>
      <c r="F23" s="52"/>
      <c r="G23" s="77"/>
      <c r="H23" s="77"/>
      <c r="I23" s="77"/>
      <c r="J23" s="77"/>
      <c r="K23" s="53"/>
      <c r="M23" s="33">
        <f t="shared" si="1"/>
        <v>7</v>
      </c>
    </row>
    <row r="24" spans="2:13" ht="16" customHeight="1" x14ac:dyDescent="0.3">
      <c r="B24" s="50" t="str">
        <f t="shared" si="0"/>
        <v>.4.8</v>
      </c>
      <c r="C24" s="51" t="s">
        <v>53</v>
      </c>
      <c r="D24" s="39">
        <v>3</v>
      </c>
      <c r="E24" s="39"/>
      <c r="F24" s="52"/>
      <c r="G24" s="77"/>
      <c r="H24" s="77"/>
      <c r="I24" s="77"/>
      <c r="J24" s="77"/>
      <c r="K24" s="53"/>
      <c r="M24" s="33">
        <f t="shared" si="1"/>
        <v>8</v>
      </c>
    </row>
    <row r="25" spans="2:13" ht="16" customHeight="1" x14ac:dyDescent="0.3">
      <c r="B25" s="50" t="str">
        <f t="shared" si="0"/>
        <v>.4.9</v>
      </c>
      <c r="C25" s="51" t="s">
        <v>54</v>
      </c>
      <c r="D25" s="39">
        <v>2</v>
      </c>
      <c r="E25" s="39"/>
      <c r="F25" s="52"/>
      <c r="G25" s="77"/>
      <c r="H25" s="77"/>
      <c r="I25" s="77"/>
      <c r="J25" s="77"/>
      <c r="K25" s="53"/>
      <c r="M25" s="33">
        <f t="shared" si="1"/>
        <v>9</v>
      </c>
    </row>
    <row r="26" spans="2:13" ht="16" customHeight="1" x14ac:dyDescent="0.3">
      <c r="B26" s="50" t="str">
        <f t="shared" si="0"/>
        <v>.4.10</v>
      </c>
      <c r="C26" s="51" t="s">
        <v>55</v>
      </c>
      <c r="D26" s="39">
        <v>1</v>
      </c>
      <c r="E26" s="39"/>
      <c r="F26" s="52"/>
      <c r="G26" s="77"/>
      <c r="H26" s="77"/>
      <c r="I26" s="77"/>
      <c r="J26" s="77"/>
      <c r="K26" s="53"/>
      <c r="M26" s="33">
        <f t="shared" si="1"/>
        <v>10</v>
      </c>
    </row>
    <row r="27" spans="2:13" s="54" customFormat="1" ht="21" customHeight="1" x14ac:dyDescent="0.3">
      <c r="C27" s="55" t="s">
        <v>44</v>
      </c>
      <c r="D27" s="56">
        <f>IF(COUNTIF(D17:D26,"")=$M26,"",(COUNTIF(D17:D26,3)))</f>
        <v>4</v>
      </c>
      <c r="E27" s="56" t="str">
        <f>IF(COUNTIF(E17:E26,"")=$M26,"",(COUNTIF(E17:E26,3)))</f>
        <v/>
      </c>
      <c r="F27" s="57"/>
      <c r="G27" s="58"/>
      <c r="H27" s="58"/>
      <c r="I27" s="58"/>
      <c r="J27" s="58"/>
      <c r="M27" s="59"/>
    </row>
    <row r="28" spans="2:13" x14ac:dyDescent="0.3">
      <c r="C28" s="60"/>
      <c r="D28" s="49"/>
      <c r="E28" s="49"/>
      <c r="F28" s="49"/>
      <c r="G28" s="20"/>
      <c r="H28" s="20"/>
      <c r="I28" s="20"/>
      <c r="J28" s="20"/>
    </row>
    <row r="29" spans="2:13" ht="18" customHeight="1" x14ac:dyDescent="0.3">
      <c r="C29" s="48" t="s">
        <v>56</v>
      </c>
      <c r="D29" s="49"/>
      <c r="E29" s="49"/>
      <c r="F29" s="49"/>
      <c r="G29" s="20"/>
      <c r="H29" s="20"/>
      <c r="I29" s="20"/>
      <c r="J29" s="20"/>
    </row>
    <row r="30" spans="2:13" ht="16" customHeight="1" x14ac:dyDescent="0.3">
      <c r="B30" s="50" t="str">
        <f t="shared" ref="B30:B42" si="2">CONCATENATE($E$98,".5.",M30)</f>
        <v>.5.1</v>
      </c>
      <c r="C30" s="51" t="s">
        <v>57</v>
      </c>
      <c r="D30" s="39">
        <v>3</v>
      </c>
      <c r="E30" s="39"/>
      <c r="F30" s="52"/>
      <c r="G30" s="77"/>
      <c r="H30" s="77"/>
      <c r="I30" s="77"/>
      <c r="J30" s="77"/>
      <c r="K30" s="53"/>
      <c r="M30" s="33">
        <v>1</v>
      </c>
    </row>
    <row r="31" spans="2:13" ht="16" customHeight="1" x14ac:dyDescent="0.3">
      <c r="B31" s="50" t="str">
        <f t="shared" si="2"/>
        <v>.5.2</v>
      </c>
      <c r="C31" s="51" t="s">
        <v>58</v>
      </c>
      <c r="D31" s="39">
        <v>1</v>
      </c>
      <c r="E31" s="39"/>
      <c r="F31" s="52"/>
      <c r="G31" s="77"/>
      <c r="H31" s="77"/>
      <c r="I31" s="77"/>
      <c r="J31" s="77"/>
      <c r="K31" s="53"/>
      <c r="M31" s="33">
        <f t="shared" ref="M31:M42" si="3">1+M30</f>
        <v>2</v>
      </c>
    </row>
    <row r="32" spans="2:13" ht="16" customHeight="1" x14ac:dyDescent="0.3">
      <c r="B32" s="50" t="str">
        <f t="shared" si="2"/>
        <v>.5.3</v>
      </c>
      <c r="C32" s="51" t="s">
        <v>59</v>
      </c>
      <c r="D32" s="39"/>
      <c r="E32" s="39"/>
      <c r="F32" s="52"/>
      <c r="G32" s="77"/>
      <c r="H32" s="77"/>
      <c r="I32" s="77"/>
      <c r="J32" s="77"/>
      <c r="K32" s="53"/>
      <c r="M32" s="33">
        <f t="shared" si="3"/>
        <v>3</v>
      </c>
    </row>
    <row r="33" spans="1:1024" ht="16" customHeight="1" x14ac:dyDescent="0.3">
      <c r="B33" s="50" t="str">
        <f t="shared" si="2"/>
        <v>.5.4</v>
      </c>
      <c r="C33" s="51" t="s">
        <v>60</v>
      </c>
      <c r="D33" s="39">
        <v>3</v>
      </c>
      <c r="E33" s="39"/>
      <c r="F33" s="52"/>
      <c r="G33" s="77"/>
      <c r="H33" s="77"/>
      <c r="I33" s="77"/>
      <c r="J33" s="77"/>
      <c r="K33" s="53"/>
      <c r="M33" s="33">
        <f t="shared" si="3"/>
        <v>4</v>
      </c>
    </row>
    <row r="34" spans="1:1024" ht="16" customHeight="1" x14ac:dyDescent="0.3">
      <c r="B34" s="50" t="str">
        <f t="shared" si="2"/>
        <v>.5.5</v>
      </c>
      <c r="C34" s="51" t="s">
        <v>61</v>
      </c>
      <c r="D34" s="39">
        <v>2</v>
      </c>
      <c r="E34" s="39"/>
      <c r="F34" s="52"/>
      <c r="G34" s="77"/>
      <c r="H34" s="77"/>
      <c r="I34" s="77"/>
      <c r="J34" s="77"/>
      <c r="K34" s="53"/>
      <c r="M34" s="33">
        <f t="shared" si="3"/>
        <v>5</v>
      </c>
    </row>
    <row r="35" spans="1:1024" ht="16" customHeight="1" x14ac:dyDescent="0.3">
      <c r="B35" s="50" t="str">
        <f t="shared" si="2"/>
        <v>.5.6</v>
      </c>
      <c r="C35" s="51" t="s">
        <v>62</v>
      </c>
      <c r="D35" s="39"/>
      <c r="E35" s="39"/>
      <c r="F35" s="52"/>
      <c r="G35" s="77"/>
      <c r="H35" s="77"/>
      <c r="I35" s="77"/>
      <c r="J35" s="77"/>
      <c r="K35" s="53"/>
      <c r="M35" s="33">
        <f t="shared" si="3"/>
        <v>6</v>
      </c>
    </row>
    <row r="36" spans="1:1024" ht="16" customHeight="1" x14ac:dyDescent="0.3">
      <c r="B36" s="50" t="str">
        <f t="shared" si="2"/>
        <v>.5.7</v>
      </c>
      <c r="C36" s="51" t="s">
        <v>63</v>
      </c>
      <c r="D36" s="39">
        <v>2</v>
      </c>
      <c r="E36" s="39"/>
      <c r="F36" s="52"/>
      <c r="G36" s="77"/>
      <c r="H36" s="77"/>
      <c r="I36" s="77"/>
      <c r="J36" s="77"/>
      <c r="K36" s="53"/>
      <c r="M36" s="33">
        <f t="shared" si="3"/>
        <v>7</v>
      </c>
    </row>
    <row r="37" spans="1:1024" ht="16" customHeight="1" x14ac:dyDescent="0.3">
      <c r="B37" s="50" t="str">
        <f t="shared" si="2"/>
        <v>.5.8</v>
      </c>
      <c r="C37" s="51" t="s">
        <v>64</v>
      </c>
      <c r="D37" s="39"/>
      <c r="E37" s="39"/>
      <c r="F37" s="52"/>
      <c r="G37" s="77"/>
      <c r="H37" s="77"/>
      <c r="I37" s="77"/>
      <c r="J37" s="77"/>
      <c r="K37" s="53"/>
      <c r="M37" s="33">
        <f t="shared" si="3"/>
        <v>8</v>
      </c>
    </row>
    <row r="38" spans="1:1024" ht="16" customHeight="1" x14ac:dyDescent="0.3">
      <c r="B38" s="50" t="str">
        <f t="shared" si="2"/>
        <v>.5.9</v>
      </c>
      <c r="C38" s="51" t="s">
        <v>65</v>
      </c>
      <c r="D38" s="39">
        <v>2</v>
      </c>
      <c r="E38" s="39"/>
      <c r="F38" s="52"/>
      <c r="G38" s="77"/>
      <c r="H38" s="77"/>
      <c r="I38" s="77"/>
      <c r="J38" s="77"/>
      <c r="K38" s="53"/>
      <c r="M38" s="33">
        <f t="shared" si="3"/>
        <v>9</v>
      </c>
    </row>
    <row r="39" spans="1:1024" ht="16" customHeight="1" x14ac:dyDescent="0.3">
      <c r="B39" s="50" t="str">
        <f t="shared" si="2"/>
        <v>.5.10</v>
      </c>
      <c r="C39" s="51" t="s">
        <v>66</v>
      </c>
      <c r="D39" s="39">
        <v>1</v>
      </c>
      <c r="E39" s="39"/>
      <c r="F39" s="52"/>
      <c r="G39" s="77"/>
      <c r="H39" s="77"/>
      <c r="I39" s="77"/>
      <c r="J39" s="77"/>
      <c r="K39" s="53"/>
      <c r="M39" s="33">
        <f t="shared" si="3"/>
        <v>10</v>
      </c>
    </row>
    <row r="40" spans="1:1024" ht="16" customHeight="1" x14ac:dyDescent="0.3">
      <c r="B40" s="50" t="str">
        <f t="shared" si="2"/>
        <v>.5.11</v>
      </c>
      <c r="C40" s="51" t="s">
        <v>67</v>
      </c>
      <c r="D40" s="39">
        <v>1</v>
      </c>
      <c r="E40" s="39"/>
      <c r="F40" s="52"/>
      <c r="G40" s="77"/>
      <c r="H40" s="77"/>
      <c r="I40" s="77"/>
      <c r="J40" s="77"/>
      <c r="K40" s="53"/>
      <c r="M40" s="33">
        <f t="shared" si="3"/>
        <v>11</v>
      </c>
    </row>
    <row r="41" spans="1:1024" ht="16" customHeight="1" x14ac:dyDescent="0.3">
      <c r="B41" s="50" t="str">
        <f t="shared" si="2"/>
        <v>.5.12</v>
      </c>
      <c r="C41" s="51" t="s">
        <v>68</v>
      </c>
      <c r="D41" s="39">
        <v>3</v>
      </c>
      <c r="E41" s="39"/>
      <c r="F41" s="52"/>
      <c r="G41" s="77"/>
      <c r="H41" s="77"/>
      <c r="I41" s="77"/>
      <c r="J41" s="77"/>
      <c r="K41" s="53"/>
      <c r="M41" s="33">
        <f t="shared" si="3"/>
        <v>12</v>
      </c>
    </row>
    <row r="42" spans="1:1024" ht="16" customHeight="1" x14ac:dyDescent="0.3">
      <c r="B42" s="50" t="str">
        <f t="shared" si="2"/>
        <v>.5.13</v>
      </c>
      <c r="C42" s="51" t="s">
        <v>69</v>
      </c>
      <c r="D42" s="39">
        <v>3</v>
      </c>
      <c r="E42" s="39"/>
      <c r="F42" s="52"/>
      <c r="G42" s="77"/>
      <c r="H42" s="77"/>
      <c r="I42" s="77"/>
      <c r="J42" s="77"/>
      <c r="K42" s="53"/>
      <c r="M42" s="33">
        <f t="shared" si="3"/>
        <v>13</v>
      </c>
    </row>
    <row r="43" spans="1:1024" ht="16" customHeight="1" x14ac:dyDescent="0.3">
      <c r="B43" s="61"/>
      <c r="C43" s="51" t="str">
        <f>IF($E$98=4,"","Выбор и баланс")</f>
        <v>Выбор и баланс</v>
      </c>
      <c r="D43" s="39"/>
      <c r="E43" s="39"/>
      <c r="F43" s="52"/>
      <c r="G43" s="77"/>
      <c r="H43" s="77"/>
      <c r="I43" s="77"/>
      <c r="J43" s="77"/>
      <c r="K43" s="53"/>
      <c r="M43" s="33">
        <v>14</v>
      </c>
    </row>
    <row r="44" spans="1:1024" s="54" customFormat="1" ht="21" customHeight="1" x14ac:dyDescent="0.3">
      <c r="C44" s="55" t="s">
        <v>44</v>
      </c>
      <c r="D44" s="56">
        <f>IF(COUNTIF(D30:D43,"")=$M$43,"",(COUNTIF(D30:D43,3)))</f>
        <v>4</v>
      </c>
      <c r="E44" s="56" t="str">
        <f>IF(COUNTIF(E30:E43,"")=$M$43,"",(COUNTIF(E30:E43,3)))</f>
        <v/>
      </c>
      <c r="F44" s="57"/>
      <c r="M44" s="59"/>
    </row>
    <row r="45" spans="1:1024" ht="16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 s="6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6" customHeight="1" x14ac:dyDescent="0.3">
      <c r="A46"/>
      <c r="B46"/>
      <c r="C46" s="63" t="s">
        <v>70</v>
      </c>
      <c r="D46"/>
      <c r="E46"/>
      <c r="F46"/>
      <c r="G46"/>
      <c r="H46"/>
      <c r="I46"/>
      <c r="J46"/>
      <c r="K46"/>
      <c r="L46"/>
      <c r="M46" s="6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9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 s="6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6" customHeight="1" x14ac:dyDescent="0.3">
      <c r="A48"/>
      <c r="B48"/>
      <c r="C48" s="64" t="s">
        <v>71</v>
      </c>
      <c r="D48" s="65">
        <f>COUNTIF(D$9:D$13,3)+COUNTIF(D$17:D$26,3)+COUNTIF(D$30:D$43,3)</f>
        <v>10</v>
      </c>
      <c r="E48" s="65">
        <f>COUNTIF(E$9:E$13,3)+COUNTIF(E$17:E$26,3)+COUNTIF(E$30:E$43,3)</f>
        <v>0</v>
      </c>
      <c r="F48"/>
      <c r="M48" s="62"/>
    </row>
    <row r="49" spans="1:13" ht="16" customHeight="1" x14ac:dyDescent="0.3">
      <c r="A49"/>
      <c r="B49"/>
      <c r="C49" s="64" t="s">
        <v>72</v>
      </c>
      <c r="D49" s="65">
        <f>COUNTIF(D$9:D$13,2)+COUNTIF(D$17:D$26,2)+COUNTIF(D$30:D$43,2)</f>
        <v>7</v>
      </c>
      <c r="E49" s="65">
        <f>COUNTIF(E$9:E$13,2)+COUNTIF(E$17:E$26,2)+COUNTIF(E$30:E$43,2)</f>
        <v>0</v>
      </c>
      <c r="F49"/>
      <c r="M49" s="62"/>
    </row>
    <row r="50" spans="1:13" ht="16" customHeight="1" x14ac:dyDescent="0.3">
      <c r="A50"/>
      <c r="B50"/>
      <c r="C50" s="64" t="s">
        <v>104</v>
      </c>
      <c r="D50" s="65">
        <f>COUNTIF(D$9:D$13,1)+COUNTIF(D$17:D$26,1)+COUNTIF(D$30:D$43,1)</f>
        <v>6</v>
      </c>
      <c r="E50" s="65">
        <f>COUNTIF(E$9:E$13,1)+COUNTIF(E$17:E$26,1)+COUNTIF(E$30:E$43,1)</f>
        <v>0</v>
      </c>
      <c r="F50"/>
      <c r="M50" s="62"/>
    </row>
    <row r="51" spans="1:13" ht="16" customHeight="1" x14ac:dyDescent="0.3">
      <c r="A51"/>
      <c r="B51"/>
      <c r="C51" s="64" t="s">
        <v>74</v>
      </c>
      <c r="D51" s="65">
        <f>IF($I$3="Project",(COUNTBLANK(D$9:D$13)+COUNTBLANK(D$17:D$26)+COUNTBLANK(D$30:D$42)),(COUNTBLANK(D$9:D$13)+COUNTBLANK(D$17:D$26)+COUNTBLANK(D$30:D$43)))</f>
        <v>6</v>
      </c>
      <c r="E51" s="65">
        <f>IF($I$3="Project",(COUNTBLANK(E$9:E$13)+COUNTBLANK(E$17:E$26)+COUNTBLANK(E$30:E$42)),(COUNTBLANK(E$9:E$13)+COUNTBLANK(E$17:E$26)+COUNTBLANK(E$30:E$43)))</f>
        <v>29</v>
      </c>
      <c r="F51"/>
      <c r="G51" s="78" t="str">
        <f>IF(D51&gt;0,"Будь ласка, оцініть усі елементи компетенції",IF(G3="D","",IF(E51&gt;0,"Please evaluate all competence elements","")))</f>
        <v>Будь ласка, оцініть усі елементи компетенції</v>
      </c>
      <c r="H51" s="78"/>
      <c r="I51" s="78"/>
      <c r="J51" s="78"/>
      <c r="M51" s="62"/>
    </row>
    <row r="52" spans="1:13" ht="10" customHeight="1" x14ac:dyDescent="0.3">
      <c r="A52"/>
      <c r="B52" s="66"/>
      <c r="H52"/>
      <c r="I52"/>
      <c r="J52"/>
      <c r="K52"/>
      <c r="M52" s="62"/>
    </row>
    <row r="53" spans="1:13" ht="10" customHeight="1" x14ac:dyDescent="0.3">
      <c r="A53"/>
      <c r="B53" s="66"/>
      <c r="H53"/>
      <c r="I53"/>
      <c r="J53"/>
      <c r="K53"/>
      <c r="M53" s="62"/>
    </row>
    <row r="54" spans="1:13" ht="16" customHeight="1" x14ac:dyDescent="0.3">
      <c r="A54"/>
      <c r="B54" s="66"/>
      <c r="C54" t="s">
        <v>75</v>
      </c>
      <c r="H54"/>
      <c r="I54"/>
      <c r="J54"/>
      <c r="K54"/>
      <c r="M54" s="62"/>
    </row>
    <row r="55" spans="1:13" ht="14" x14ac:dyDescent="0.3">
      <c r="A55"/>
      <c r="B55" s="66"/>
      <c r="H55"/>
      <c r="I55"/>
      <c r="J55"/>
      <c r="K55"/>
      <c r="M55" s="62"/>
    </row>
    <row r="56" spans="1:13" ht="14" x14ac:dyDescent="0.3">
      <c r="A56"/>
      <c r="B56" s="66"/>
      <c r="H56"/>
      <c r="I56"/>
      <c r="J56"/>
      <c r="K56"/>
      <c r="M56" s="62"/>
    </row>
    <row r="57" spans="1:13" ht="14" x14ac:dyDescent="0.3">
      <c r="A57"/>
      <c r="B57" s="31" t="e">
        <f>[1]Инструкции!B23</f>
        <v>#REF!</v>
      </c>
      <c r="H57"/>
      <c r="I57"/>
      <c r="J57"/>
      <c r="K57"/>
      <c r="M57" s="62"/>
    </row>
  </sheetData>
  <mergeCells count="36">
    <mergeCell ref="G40:J40"/>
    <mergeCell ref="G41:J41"/>
    <mergeCell ref="G42:J42"/>
    <mergeCell ref="G43:J43"/>
    <mergeCell ref="G51:J51"/>
    <mergeCell ref="G35:J35"/>
    <mergeCell ref="G36:J36"/>
    <mergeCell ref="G37:J37"/>
    <mergeCell ref="G38:J38"/>
    <mergeCell ref="G39:J39"/>
    <mergeCell ref="G30:J30"/>
    <mergeCell ref="G31:J31"/>
    <mergeCell ref="G32:J32"/>
    <mergeCell ref="G33:J33"/>
    <mergeCell ref="G34:J34"/>
    <mergeCell ref="G22:J22"/>
    <mergeCell ref="G23:J23"/>
    <mergeCell ref="G24:J24"/>
    <mergeCell ref="G25:J25"/>
    <mergeCell ref="G26:J26"/>
    <mergeCell ref="G17:J17"/>
    <mergeCell ref="G18:J18"/>
    <mergeCell ref="G19:J19"/>
    <mergeCell ref="G20:J20"/>
    <mergeCell ref="G21:J21"/>
    <mergeCell ref="G9:J9"/>
    <mergeCell ref="G10:J10"/>
    <mergeCell ref="G11:J11"/>
    <mergeCell ref="G12:J12"/>
    <mergeCell ref="G13:J13"/>
    <mergeCell ref="D3:E3"/>
    <mergeCell ref="B5:C5"/>
    <mergeCell ref="D5:J5"/>
    <mergeCell ref="D6:J6"/>
    <mergeCell ref="B7:C7"/>
    <mergeCell ref="G7:J7"/>
  </mergeCells>
  <conditionalFormatting sqref="D9:E13">
    <cfRule type="cellIs" dxfId="23" priority="2" operator="equal">
      <formula>2</formula>
    </cfRule>
    <cfRule type="cellIs" dxfId="22" priority="3" operator="equal">
      <formula>3</formula>
    </cfRule>
    <cfRule type="cellIs" dxfId="21" priority="4" operator="equal">
      <formula>1</formula>
    </cfRule>
  </conditionalFormatting>
  <conditionalFormatting sqref="D17:E17">
    <cfRule type="cellIs" dxfId="20" priority="5" operator="equal">
      <formula>2</formula>
    </cfRule>
    <cfRule type="cellIs" dxfId="19" priority="6" operator="equal">
      <formula>3</formula>
    </cfRule>
    <cfRule type="cellIs" dxfId="18" priority="7" operator="equal">
      <formula>1</formula>
    </cfRule>
  </conditionalFormatting>
  <conditionalFormatting sqref="D18:E26">
    <cfRule type="cellIs" dxfId="17" priority="8" operator="equal">
      <formula>2</formula>
    </cfRule>
    <cfRule type="cellIs" dxfId="16" priority="9" operator="equal">
      <formula>3</formula>
    </cfRule>
    <cfRule type="cellIs" dxfId="15" priority="10" operator="equal">
      <formula>1</formula>
    </cfRule>
  </conditionalFormatting>
  <conditionalFormatting sqref="D30:E43">
    <cfRule type="cellIs" dxfId="14" priority="11" operator="equal">
      <formula>2</formula>
    </cfRule>
    <cfRule type="cellIs" dxfId="13" priority="12" operator="equal">
      <formula>3</formula>
    </cfRule>
    <cfRule type="cellIs" dxfId="12" priority="13" operator="equal">
      <formula>1</formula>
    </cfRule>
  </conditionalFormatting>
  <dataValidations count="5">
    <dataValidation type="list" allowBlank="1" showInputMessage="1" showErrorMessage="1" sqref="I3" xr:uid="{00000000-0002-0000-0100-000000000000}">
      <formula1>"Project,Programme,Portfolio"</formula1>
      <formula2>0</formula2>
    </dataValidation>
    <dataValidation type="whole" allowBlank="1" showInputMessage="1" showErrorMessage="1" sqref="F9:F13 F17:F26 F30:F43" xr:uid="{00000000-0002-0000-0100-000001000000}">
      <formula1>0</formula1>
      <formula2>10</formula2>
    </dataValidation>
    <dataValidation allowBlank="1" showDropDown="1" showInputMessage="1" showErrorMessage="1" sqref="D28:E29" xr:uid="{00000000-0002-0000-0100-000002000000}">
      <formula1>0</formula1>
      <formula2>0</formula2>
    </dataValidation>
    <dataValidation type="list" allowBlank="1" showDropDown="1" showInputMessage="1" showErrorMessage="1" sqref="G3" xr:uid="{00000000-0002-0000-0100-000003000000}">
      <formula1>"A,B,C,D"</formula1>
      <formula2>0</formula2>
    </dataValidation>
    <dataValidation type="whole" allowBlank="1" showDropDown="1" showInputMessage="1" showErrorMessage="1" sqref="D9:E13 D17:E26 D30:E43" xr:uid="{00000000-0002-0000-0100-000004000000}">
      <formula1>1</formula1>
      <formula2>3</formula2>
    </dataValidation>
  </dataValidations>
  <pageMargins left="0.75" right="0.75" top="0.5" bottom="0.5" header="0.51180555555555496" footer="0.5"/>
  <pageSetup paperSize="9" firstPageNumber="0" orientation="landscape" horizontalDpi="300" verticalDpi="300"/>
  <headerFooter>
    <oddFooter>&amp;LIPMA ICR Handbook_x000D_IPMA Internal Document&amp;CPage &amp;P of &amp;N&amp;RSelf-Assessment_x000D_v0.5, 20.06.2016</oddFooter>
  </headerFooter>
  <rowBreaks count="1" manualBreakCount="1">
    <brk id="28" max="16383" man="1"/>
  </rowBreak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EFECE"/>
  </sheetPr>
  <dimension ref="A1:AMK97"/>
  <sheetViews>
    <sheetView showGridLines="0" tabSelected="1" zoomScale="125" zoomScaleNormal="125" workbookViewId="0">
      <pane ySplit="7" topLeftCell="A8" activePane="bottomLeft" state="frozen"/>
      <selection pane="bottomLeft" activeCell="C51" sqref="C51"/>
    </sheetView>
  </sheetViews>
  <sheetFormatPr defaultRowHeight="13" x14ac:dyDescent="0.3"/>
  <cols>
    <col min="1" max="1" width="3" style="32" customWidth="1"/>
    <col min="2" max="2" width="7.69921875" style="32" customWidth="1"/>
    <col min="3" max="3" width="41.09765625" style="32" customWidth="1"/>
    <col min="4" max="4" width="10.796875" style="32" customWidth="1"/>
    <col min="5" max="5" width="13.3984375" style="32" customWidth="1"/>
    <col min="6" max="6" width="2.796875" style="32" customWidth="1"/>
    <col min="7" max="7" width="10.796875" style="32" customWidth="1"/>
    <col min="8" max="8" width="2.796875" style="32" customWidth="1"/>
    <col min="9" max="9" width="14.3984375" style="32" customWidth="1"/>
    <col min="10" max="10" width="53.69921875" style="32" customWidth="1"/>
    <col min="11" max="12" width="10.796875" style="32" customWidth="1"/>
    <col min="13" max="13" width="12.69921875" style="33" hidden="1" customWidth="1"/>
    <col min="14" max="1025" width="10.796875" style="32" customWidth="1"/>
  </cols>
  <sheetData>
    <row r="1" spans="1:13" ht="13" customHeight="1" x14ac:dyDescent="0.3"/>
    <row r="2" spans="1:13" ht="16" customHeight="1" x14ac:dyDescent="0.3">
      <c r="D2" s="34" t="s">
        <v>24</v>
      </c>
      <c r="E2" s="35"/>
      <c r="F2" s="36"/>
      <c r="G2" s="34" t="s">
        <v>25</v>
      </c>
      <c r="I2" s="34" t="s">
        <v>26</v>
      </c>
    </row>
    <row r="3" spans="1:13" ht="18" customHeight="1" x14ac:dyDescent="0.4">
      <c r="B3" s="37" t="s">
        <v>27</v>
      </c>
      <c r="D3" s="1"/>
      <c r="E3" s="1"/>
      <c r="F3" s="38"/>
      <c r="G3" s="39"/>
      <c r="I3" s="40" t="s">
        <v>30</v>
      </c>
      <c r="J3" s="41" t="str">
        <f>IF(AND(OR(G3="C",G3="D"),OR((I3="Programme"),I3="Portfolio")),"   Invalid Domain or Level","")</f>
        <v/>
      </c>
    </row>
    <row r="4" spans="1:13" ht="16" customHeight="1" x14ac:dyDescent="0.35">
      <c r="B4" s="42" t="s">
        <v>31</v>
      </c>
      <c r="F4" s="36"/>
      <c r="G4" s="43"/>
    </row>
    <row r="5" spans="1:13" s="44" customFormat="1" ht="48" customHeight="1" x14ac:dyDescent="0.2">
      <c r="B5" s="71" t="s">
        <v>0</v>
      </c>
      <c r="C5" s="71"/>
      <c r="D5" s="79" t="s">
        <v>32</v>
      </c>
      <c r="E5" s="79"/>
      <c r="F5" s="79"/>
      <c r="G5" s="79"/>
      <c r="H5" s="79"/>
      <c r="I5" s="79"/>
      <c r="J5" s="79"/>
      <c r="M5" s="45"/>
    </row>
    <row r="6" spans="1:13" ht="20.149999999999999" customHeight="1" x14ac:dyDescent="0.3">
      <c r="A6" s="44"/>
      <c r="C6" s="44"/>
      <c r="D6" s="73" t="s">
        <v>33</v>
      </c>
      <c r="E6" s="73"/>
      <c r="F6" s="73"/>
      <c r="G6" s="73"/>
      <c r="H6" s="73"/>
      <c r="I6" s="73"/>
      <c r="J6" s="73"/>
      <c r="M6" s="45"/>
    </row>
    <row r="7" spans="1:13" ht="40" customHeight="1" x14ac:dyDescent="0.3">
      <c r="A7" s="44"/>
      <c r="B7" s="74" t="s">
        <v>34</v>
      </c>
      <c r="C7" s="74"/>
      <c r="D7" s="46" t="s">
        <v>35</v>
      </c>
      <c r="E7" s="46" t="s">
        <v>36</v>
      </c>
      <c r="F7" s="47"/>
      <c r="G7" s="75" t="s">
        <v>37</v>
      </c>
      <c r="H7" s="75"/>
      <c r="I7" s="75"/>
      <c r="J7" s="75"/>
      <c r="M7" s="45"/>
    </row>
    <row r="8" spans="1:13" ht="18" customHeight="1" x14ac:dyDescent="0.3">
      <c r="C8" s="48" t="s">
        <v>38</v>
      </c>
      <c r="D8" s="49"/>
      <c r="E8" s="49"/>
      <c r="F8" s="49"/>
    </row>
    <row r="9" spans="1:13" ht="16" customHeight="1" x14ac:dyDescent="0.3">
      <c r="B9" s="50" t="str">
        <f>CONCATENATE($E$98,".3.",M9)</f>
        <v>.3.1</v>
      </c>
      <c r="C9" s="51" t="s">
        <v>39</v>
      </c>
      <c r="D9" s="39"/>
      <c r="E9" s="39"/>
      <c r="F9" s="52"/>
      <c r="G9" s="76"/>
      <c r="H9" s="76"/>
      <c r="I9" s="76"/>
      <c r="J9" s="76"/>
      <c r="K9" s="53"/>
      <c r="M9" s="33">
        <v>1</v>
      </c>
    </row>
    <row r="10" spans="1:13" ht="16" customHeight="1" x14ac:dyDescent="0.3">
      <c r="B10" s="50" t="str">
        <f>CONCATENATE($E$98,".3.",M10)</f>
        <v>.3.2</v>
      </c>
      <c r="C10" s="51" t="s">
        <v>40</v>
      </c>
      <c r="D10" s="39"/>
      <c r="E10" s="39"/>
      <c r="F10" s="52"/>
      <c r="G10" s="77"/>
      <c r="H10" s="77"/>
      <c r="I10" s="77"/>
      <c r="J10" s="77"/>
      <c r="K10" s="53"/>
      <c r="M10" s="33">
        <f>1+M9</f>
        <v>2</v>
      </c>
    </row>
    <row r="11" spans="1:13" ht="16" customHeight="1" x14ac:dyDescent="0.3">
      <c r="B11" s="50" t="str">
        <f>CONCATENATE($E$98,".3.",M11)</f>
        <v>.3.3</v>
      </c>
      <c r="C11" s="51" t="s">
        <v>41</v>
      </c>
      <c r="D11" s="39"/>
      <c r="E11" s="39"/>
      <c r="F11" s="52"/>
      <c r="G11" s="77"/>
      <c r="H11" s="77"/>
      <c r="I11" s="77"/>
      <c r="J11" s="77"/>
      <c r="K11" s="53"/>
      <c r="M11" s="33">
        <f>1+M10</f>
        <v>3</v>
      </c>
    </row>
    <row r="12" spans="1:13" ht="16" customHeight="1" x14ac:dyDescent="0.3">
      <c r="B12" s="50" t="str">
        <f>CONCATENATE($E$98,".3.",M12)</f>
        <v>.3.4</v>
      </c>
      <c r="C12" s="51" t="s">
        <v>42</v>
      </c>
      <c r="D12" s="39"/>
      <c r="E12" s="39"/>
      <c r="F12" s="52"/>
      <c r="G12" s="77"/>
      <c r="H12" s="77"/>
      <c r="I12" s="77"/>
      <c r="J12" s="77"/>
      <c r="K12" s="53"/>
      <c r="M12" s="33">
        <f>1+M11</f>
        <v>4</v>
      </c>
    </row>
    <row r="13" spans="1:13" ht="16" customHeight="1" x14ac:dyDescent="0.3">
      <c r="B13" s="50" t="str">
        <f>CONCATENATE($E$98,".3.",M13)</f>
        <v>.3.5</v>
      </c>
      <c r="C13" s="51" t="s">
        <v>43</v>
      </c>
      <c r="D13" s="39"/>
      <c r="E13" s="39"/>
      <c r="F13" s="52"/>
      <c r="G13" s="77"/>
      <c r="H13" s="77"/>
      <c r="I13" s="77"/>
      <c r="J13" s="77"/>
      <c r="K13" s="53"/>
      <c r="M13" s="33">
        <f>1+M12</f>
        <v>5</v>
      </c>
    </row>
    <row r="14" spans="1:13" s="54" customFormat="1" ht="21" customHeight="1" x14ac:dyDescent="0.3">
      <c r="C14" s="55" t="s">
        <v>44</v>
      </c>
      <c r="D14" s="56" t="str">
        <f>IF(COUNTIF(D9:D13,"")=$M13,"",(COUNTIF(D9:D13,3)))</f>
        <v/>
      </c>
      <c r="E14" s="56" t="str">
        <f>IF(COUNTIF(E9:E13,"")=$M13,"",(COUNTIF(E9:E13,3)))</f>
        <v/>
      </c>
      <c r="F14" s="57"/>
      <c r="G14" s="58"/>
      <c r="H14" s="58"/>
      <c r="I14" s="58"/>
      <c r="J14" s="58"/>
      <c r="M14" s="59"/>
    </row>
    <row r="15" spans="1:13" x14ac:dyDescent="0.3">
      <c r="D15" s="15"/>
      <c r="E15" s="49"/>
      <c r="F15" s="49"/>
      <c r="G15" s="20"/>
      <c r="H15" s="20"/>
      <c r="I15" s="20"/>
      <c r="J15" s="20"/>
    </row>
    <row r="16" spans="1:13" ht="18" customHeight="1" x14ac:dyDescent="0.3">
      <c r="C16" s="48" t="s">
        <v>45</v>
      </c>
      <c r="D16" s="49"/>
      <c r="E16" s="49"/>
      <c r="F16" s="49"/>
      <c r="G16" s="20"/>
      <c r="H16" s="20"/>
      <c r="I16" s="20"/>
      <c r="J16" s="20"/>
    </row>
    <row r="17" spans="2:13" ht="16" customHeight="1" x14ac:dyDescent="0.3">
      <c r="B17" s="50" t="str">
        <f t="shared" ref="B17:B26" si="0">CONCATENATE($E$98,".4.",M17)</f>
        <v>.4.1</v>
      </c>
      <c r="C17" s="51" t="s">
        <v>46</v>
      </c>
      <c r="D17" s="39"/>
      <c r="E17" s="39"/>
      <c r="F17" s="52"/>
      <c r="G17" s="77"/>
      <c r="H17" s="77"/>
      <c r="I17" s="77"/>
      <c r="J17" s="77"/>
      <c r="K17" s="53"/>
      <c r="M17" s="33">
        <v>1</v>
      </c>
    </row>
    <row r="18" spans="2:13" ht="16" customHeight="1" x14ac:dyDescent="0.3">
      <c r="B18" s="50" t="str">
        <f t="shared" si="0"/>
        <v>.4.2</v>
      </c>
      <c r="C18" s="51" t="s">
        <v>47</v>
      </c>
      <c r="D18" s="39"/>
      <c r="E18" s="39"/>
      <c r="F18" s="52"/>
      <c r="G18" s="77"/>
      <c r="H18" s="77"/>
      <c r="I18" s="77"/>
      <c r="J18" s="77"/>
      <c r="K18" s="53"/>
      <c r="M18" s="33">
        <f t="shared" ref="M18:M26" si="1">1+M17</f>
        <v>2</v>
      </c>
    </row>
    <row r="19" spans="2:13" ht="16" customHeight="1" x14ac:dyDescent="0.3">
      <c r="B19" s="50" t="str">
        <f t="shared" si="0"/>
        <v>.4.3</v>
      </c>
      <c r="C19" s="51" t="s">
        <v>48</v>
      </c>
      <c r="D19" s="39"/>
      <c r="E19" s="39"/>
      <c r="F19" s="52"/>
      <c r="G19" s="77"/>
      <c r="H19" s="77"/>
      <c r="I19" s="77"/>
      <c r="J19" s="77"/>
      <c r="K19" s="53"/>
      <c r="M19" s="33">
        <f t="shared" si="1"/>
        <v>3</v>
      </c>
    </row>
    <row r="20" spans="2:13" ht="16" customHeight="1" x14ac:dyDescent="0.3">
      <c r="B20" s="50" t="str">
        <f t="shared" si="0"/>
        <v>.4.4</v>
      </c>
      <c r="C20" s="51" t="s">
        <v>49</v>
      </c>
      <c r="D20" s="39"/>
      <c r="E20" s="39"/>
      <c r="F20" s="52"/>
      <c r="G20" s="77"/>
      <c r="H20" s="77"/>
      <c r="I20" s="77"/>
      <c r="J20" s="77"/>
      <c r="K20" s="53"/>
      <c r="M20" s="33">
        <f t="shared" si="1"/>
        <v>4</v>
      </c>
    </row>
    <row r="21" spans="2:13" ht="16" customHeight="1" x14ac:dyDescent="0.3">
      <c r="B21" s="50" t="str">
        <f t="shared" si="0"/>
        <v>.4.5</v>
      </c>
      <c r="C21" s="51" t="s">
        <v>50</v>
      </c>
      <c r="D21" s="39"/>
      <c r="E21" s="39"/>
      <c r="F21" s="52"/>
      <c r="G21" s="77"/>
      <c r="H21" s="77"/>
      <c r="I21" s="77"/>
      <c r="J21" s="77"/>
      <c r="K21" s="53"/>
      <c r="M21" s="33">
        <f t="shared" si="1"/>
        <v>5</v>
      </c>
    </row>
    <row r="22" spans="2:13" ht="16" customHeight="1" x14ac:dyDescent="0.3">
      <c r="B22" s="50" t="str">
        <f t="shared" si="0"/>
        <v>.4.6</v>
      </c>
      <c r="C22" s="51" t="s">
        <v>51</v>
      </c>
      <c r="D22" s="39"/>
      <c r="E22" s="39"/>
      <c r="F22" s="52"/>
      <c r="G22" s="77"/>
      <c r="H22" s="77"/>
      <c r="I22" s="77"/>
      <c r="J22" s="77"/>
      <c r="K22" s="53"/>
      <c r="M22" s="33">
        <f t="shared" si="1"/>
        <v>6</v>
      </c>
    </row>
    <row r="23" spans="2:13" ht="16" customHeight="1" x14ac:dyDescent="0.3">
      <c r="B23" s="50" t="str">
        <f t="shared" si="0"/>
        <v>.4.7</v>
      </c>
      <c r="C23" s="51" t="s">
        <v>52</v>
      </c>
      <c r="D23" s="39"/>
      <c r="E23" s="39"/>
      <c r="F23" s="52"/>
      <c r="G23" s="77"/>
      <c r="H23" s="77"/>
      <c r="I23" s="77"/>
      <c r="J23" s="77"/>
      <c r="K23" s="53"/>
      <c r="M23" s="33">
        <f t="shared" si="1"/>
        <v>7</v>
      </c>
    </row>
    <row r="24" spans="2:13" ht="16" customHeight="1" x14ac:dyDescent="0.3">
      <c r="B24" s="50" t="str">
        <f t="shared" si="0"/>
        <v>.4.8</v>
      </c>
      <c r="C24" s="51" t="s">
        <v>53</v>
      </c>
      <c r="D24" s="39"/>
      <c r="E24" s="39"/>
      <c r="F24" s="52"/>
      <c r="G24" s="77"/>
      <c r="H24" s="77"/>
      <c r="I24" s="77"/>
      <c r="J24" s="77"/>
      <c r="K24" s="53"/>
      <c r="M24" s="33">
        <f t="shared" si="1"/>
        <v>8</v>
      </c>
    </row>
    <row r="25" spans="2:13" ht="16" customHeight="1" x14ac:dyDescent="0.3">
      <c r="B25" s="50" t="str">
        <f t="shared" si="0"/>
        <v>.4.9</v>
      </c>
      <c r="C25" s="51" t="s">
        <v>54</v>
      </c>
      <c r="D25" s="39"/>
      <c r="E25" s="39"/>
      <c r="F25" s="52"/>
      <c r="G25" s="77"/>
      <c r="H25" s="77"/>
      <c r="I25" s="77"/>
      <c r="J25" s="77"/>
      <c r="K25" s="53"/>
      <c r="M25" s="33">
        <f t="shared" si="1"/>
        <v>9</v>
      </c>
    </row>
    <row r="26" spans="2:13" ht="16" customHeight="1" x14ac:dyDescent="0.3">
      <c r="B26" s="50" t="str">
        <f t="shared" si="0"/>
        <v>.4.10</v>
      </c>
      <c r="C26" s="51" t="s">
        <v>55</v>
      </c>
      <c r="D26" s="39"/>
      <c r="E26" s="39"/>
      <c r="F26" s="52"/>
      <c r="G26" s="77"/>
      <c r="H26" s="77"/>
      <c r="I26" s="77"/>
      <c r="J26" s="77"/>
      <c r="K26" s="53"/>
      <c r="M26" s="33">
        <f t="shared" si="1"/>
        <v>10</v>
      </c>
    </row>
    <row r="27" spans="2:13" s="54" customFormat="1" ht="21" customHeight="1" x14ac:dyDescent="0.3">
      <c r="C27" s="55" t="s">
        <v>44</v>
      </c>
      <c r="D27" s="56" t="str">
        <f>IF(COUNTIF(D17:D26,"")=$M26,"",(COUNTIF(D17:D26,3)))</f>
        <v/>
      </c>
      <c r="E27" s="56" t="str">
        <f>IF(COUNTIF(E17:E26,"")=$M26,"",(COUNTIF(E17:E26,3)))</f>
        <v/>
      </c>
      <c r="F27" s="57"/>
      <c r="G27" s="58"/>
      <c r="H27" s="58"/>
      <c r="I27" s="58"/>
      <c r="J27" s="58"/>
      <c r="M27" s="59"/>
    </row>
    <row r="28" spans="2:13" x14ac:dyDescent="0.3">
      <c r="C28" s="60"/>
      <c r="D28" s="49"/>
      <c r="E28" s="49"/>
      <c r="F28" s="49"/>
      <c r="G28" s="20"/>
      <c r="H28" s="20"/>
      <c r="I28" s="20"/>
      <c r="J28" s="20"/>
    </row>
    <row r="29" spans="2:13" ht="18" customHeight="1" x14ac:dyDescent="0.3">
      <c r="C29" s="48" t="s">
        <v>56</v>
      </c>
      <c r="D29" s="49"/>
      <c r="E29" s="49"/>
      <c r="F29" s="49"/>
      <c r="G29" s="20"/>
      <c r="H29" s="20"/>
      <c r="I29" s="20"/>
      <c r="J29" s="20"/>
    </row>
    <row r="30" spans="2:13" ht="16" customHeight="1" x14ac:dyDescent="0.3">
      <c r="B30" s="50" t="str">
        <f t="shared" ref="B30:B42" si="2">CONCATENATE($E$98,".5.",M30)</f>
        <v>.5.1</v>
      </c>
      <c r="C30" s="51" t="s">
        <v>76</v>
      </c>
      <c r="D30" s="39"/>
      <c r="E30" s="39"/>
      <c r="F30" s="52"/>
      <c r="G30" s="77"/>
      <c r="H30" s="77"/>
      <c r="I30" s="77"/>
      <c r="J30" s="77"/>
      <c r="K30" s="53"/>
      <c r="M30" s="33">
        <v>1</v>
      </c>
    </row>
    <row r="31" spans="2:13" ht="16" customHeight="1" x14ac:dyDescent="0.3">
      <c r="B31" s="50" t="str">
        <f t="shared" si="2"/>
        <v>.5.2</v>
      </c>
      <c r="C31" s="51" t="s">
        <v>58</v>
      </c>
      <c r="D31" s="39"/>
      <c r="E31" s="39"/>
      <c r="F31" s="52"/>
      <c r="G31" s="77"/>
      <c r="H31" s="77"/>
      <c r="I31" s="77"/>
      <c r="J31" s="77"/>
      <c r="K31" s="53"/>
      <c r="M31" s="33">
        <f t="shared" ref="M31:M42" si="3">1+M30</f>
        <v>2</v>
      </c>
    </row>
    <row r="32" spans="2:13" ht="16" customHeight="1" x14ac:dyDescent="0.3">
      <c r="B32" s="50" t="str">
        <f t="shared" si="2"/>
        <v>.5.3</v>
      </c>
      <c r="C32" s="51" t="s">
        <v>59</v>
      </c>
      <c r="D32" s="39"/>
      <c r="E32" s="39"/>
      <c r="F32" s="52"/>
      <c r="G32" s="77"/>
      <c r="H32" s="77"/>
      <c r="I32" s="77"/>
      <c r="J32" s="77"/>
      <c r="K32" s="53"/>
      <c r="M32" s="33">
        <f t="shared" si="3"/>
        <v>3</v>
      </c>
    </row>
    <row r="33" spans="1:1024" ht="16" customHeight="1" x14ac:dyDescent="0.3">
      <c r="B33" s="50" t="str">
        <f t="shared" si="2"/>
        <v>.5.4</v>
      </c>
      <c r="C33" s="51" t="s">
        <v>60</v>
      </c>
      <c r="D33" s="39"/>
      <c r="E33" s="39"/>
      <c r="F33" s="52"/>
      <c r="G33" s="77"/>
      <c r="H33" s="77"/>
      <c r="I33" s="77"/>
      <c r="J33" s="77"/>
      <c r="K33" s="53"/>
      <c r="M33" s="33">
        <f t="shared" si="3"/>
        <v>4</v>
      </c>
    </row>
    <row r="34" spans="1:1024" ht="16" customHeight="1" x14ac:dyDescent="0.3">
      <c r="B34" s="50" t="str">
        <f t="shared" si="2"/>
        <v>.5.5</v>
      </c>
      <c r="C34" s="51" t="s">
        <v>61</v>
      </c>
      <c r="D34" s="39"/>
      <c r="E34" s="39"/>
      <c r="F34" s="52"/>
      <c r="G34" s="77"/>
      <c r="H34" s="77"/>
      <c r="I34" s="77"/>
      <c r="J34" s="77"/>
      <c r="K34" s="53"/>
      <c r="M34" s="33">
        <f t="shared" si="3"/>
        <v>5</v>
      </c>
    </row>
    <row r="35" spans="1:1024" ht="16" customHeight="1" x14ac:dyDescent="0.3">
      <c r="B35" s="50" t="str">
        <f t="shared" si="2"/>
        <v>.5.6</v>
      </c>
      <c r="C35" s="51" t="s">
        <v>62</v>
      </c>
      <c r="D35" s="39"/>
      <c r="E35" s="39"/>
      <c r="F35" s="52"/>
      <c r="G35" s="77"/>
      <c r="H35" s="77"/>
      <c r="I35" s="77"/>
      <c r="J35" s="77"/>
      <c r="K35" s="53"/>
      <c r="M35" s="33">
        <f t="shared" si="3"/>
        <v>6</v>
      </c>
    </row>
    <row r="36" spans="1:1024" ht="16" customHeight="1" x14ac:dyDescent="0.3">
      <c r="B36" s="50" t="str">
        <f t="shared" si="2"/>
        <v>.5.7</v>
      </c>
      <c r="C36" s="51" t="s">
        <v>63</v>
      </c>
      <c r="D36" s="39"/>
      <c r="E36" s="39"/>
      <c r="F36" s="52"/>
      <c r="G36" s="77"/>
      <c r="H36" s="77"/>
      <c r="I36" s="77"/>
      <c r="J36" s="77"/>
      <c r="K36" s="53"/>
      <c r="M36" s="33">
        <f t="shared" si="3"/>
        <v>7</v>
      </c>
    </row>
    <row r="37" spans="1:1024" ht="16" customHeight="1" x14ac:dyDescent="0.3">
      <c r="B37" s="50" t="str">
        <f t="shared" si="2"/>
        <v>.5.8</v>
      </c>
      <c r="C37" s="51" t="s">
        <v>64</v>
      </c>
      <c r="D37" s="39"/>
      <c r="E37" s="39"/>
      <c r="F37" s="52"/>
      <c r="G37" s="77"/>
      <c r="H37" s="77"/>
      <c r="I37" s="77"/>
      <c r="J37" s="77"/>
      <c r="K37" s="53"/>
      <c r="M37" s="33">
        <f t="shared" si="3"/>
        <v>8</v>
      </c>
    </row>
    <row r="38" spans="1:1024" ht="16" customHeight="1" x14ac:dyDescent="0.3">
      <c r="B38" s="50" t="str">
        <f t="shared" si="2"/>
        <v>.5.9</v>
      </c>
      <c r="C38" s="51" t="s">
        <v>65</v>
      </c>
      <c r="D38" s="39"/>
      <c r="E38" s="39"/>
      <c r="F38" s="52"/>
      <c r="G38" s="77"/>
      <c r="H38" s="77"/>
      <c r="I38" s="77"/>
      <c r="J38" s="77"/>
      <c r="K38" s="53"/>
      <c r="M38" s="33">
        <f t="shared" si="3"/>
        <v>9</v>
      </c>
    </row>
    <row r="39" spans="1:1024" ht="16" customHeight="1" x14ac:dyDescent="0.3">
      <c r="B39" s="50" t="str">
        <f t="shared" si="2"/>
        <v>.5.10</v>
      </c>
      <c r="C39" s="51" t="s">
        <v>66</v>
      </c>
      <c r="D39" s="39"/>
      <c r="E39" s="39"/>
      <c r="F39" s="52"/>
      <c r="G39" s="77"/>
      <c r="H39" s="77"/>
      <c r="I39" s="77"/>
      <c r="J39" s="77"/>
      <c r="K39" s="53"/>
      <c r="M39" s="33">
        <f t="shared" si="3"/>
        <v>10</v>
      </c>
    </row>
    <row r="40" spans="1:1024" ht="16" customHeight="1" x14ac:dyDescent="0.3">
      <c r="B40" s="50" t="str">
        <f t="shared" si="2"/>
        <v>.5.11</v>
      </c>
      <c r="C40" s="51" t="s">
        <v>67</v>
      </c>
      <c r="D40" s="39"/>
      <c r="E40" s="39"/>
      <c r="F40" s="52"/>
      <c r="G40" s="77"/>
      <c r="H40" s="77"/>
      <c r="I40" s="77"/>
      <c r="J40" s="77"/>
      <c r="K40" s="53"/>
      <c r="M40" s="33">
        <f t="shared" si="3"/>
        <v>11</v>
      </c>
    </row>
    <row r="41" spans="1:1024" ht="16" customHeight="1" x14ac:dyDescent="0.3">
      <c r="B41" s="50" t="str">
        <f t="shared" si="2"/>
        <v>.5.12</v>
      </c>
      <c r="C41" s="51" t="s">
        <v>68</v>
      </c>
      <c r="D41" s="39"/>
      <c r="E41" s="39"/>
      <c r="F41" s="52"/>
      <c r="G41" s="77"/>
      <c r="H41" s="77"/>
      <c r="I41" s="77"/>
      <c r="J41" s="77"/>
      <c r="K41" s="53"/>
      <c r="M41" s="33">
        <f t="shared" si="3"/>
        <v>12</v>
      </c>
    </row>
    <row r="42" spans="1:1024" ht="16" customHeight="1" x14ac:dyDescent="0.3">
      <c r="B42" s="50" t="str">
        <f t="shared" si="2"/>
        <v>.5.13</v>
      </c>
      <c r="C42" s="51" t="s">
        <v>69</v>
      </c>
      <c r="D42" s="39"/>
      <c r="E42" s="39"/>
      <c r="F42" s="52"/>
      <c r="G42" s="77"/>
      <c r="H42" s="77"/>
      <c r="I42" s="77"/>
      <c r="J42" s="77"/>
      <c r="K42" s="53"/>
      <c r="M42" s="33">
        <f t="shared" si="3"/>
        <v>13</v>
      </c>
    </row>
    <row r="43" spans="1:1024" ht="16" customHeight="1" x14ac:dyDescent="0.3">
      <c r="B43" s="50" t="str">
        <f>IF($E$98=4,"",CONCATENATE($E$98,".5.",M43))</f>
        <v>.5.14</v>
      </c>
      <c r="C43" s="51" t="str">
        <f>IF($E$98=4,"","Вибір та баланс")</f>
        <v>Вибір та баланс</v>
      </c>
      <c r="D43" s="39"/>
      <c r="E43" s="39"/>
      <c r="F43" s="52"/>
      <c r="G43" s="77"/>
      <c r="H43" s="77"/>
      <c r="I43" s="77"/>
      <c r="J43" s="77"/>
      <c r="K43" s="53"/>
      <c r="M43" s="33">
        <v>14</v>
      </c>
    </row>
    <row r="44" spans="1:1024" s="54" customFormat="1" ht="21" customHeight="1" x14ac:dyDescent="0.3">
      <c r="C44" s="55" t="s">
        <v>44</v>
      </c>
      <c r="D44" s="56" t="str">
        <f>IF(COUNTIF(D30:D43,"")=$M$43,"",(COUNTIF(D30:D43,3)))</f>
        <v/>
      </c>
      <c r="E44" s="56" t="str">
        <f>IF(COUNTIF(E30:E43,"")=$M$43,"",(COUNTIF(E30:E43,3)))</f>
        <v/>
      </c>
      <c r="F44" s="57"/>
      <c r="M44" s="59"/>
    </row>
    <row r="45" spans="1:1024" ht="16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 s="6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6" customHeight="1" x14ac:dyDescent="0.3">
      <c r="A46"/>
      <c r="B46"/>
      <c r="C46" s="63" t="s">
        <v>70</v>
      </c>
      <c r="D46"/>
      <c r="E46"/>
      <c r="F46"/>
      <c r="G46"/>
      <c r="H46"/>
      <c r="I46"/>
      <c r="J46"/>
      <c r="K46"/>
      <c r="L46"/>
      <c r="M46" s="6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9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 s="6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6" customHeight="1" x14ac:dyDescent="0.3">
      <c r="A48"/>
      <c r="B48"/>
      <c r="C48" s="64" t="s">
        <v>71</v>
      </c>
      <c r="D48" s="65">
        <f>COUNTIF(D$9:D$13,3)+COUNTIF(D$17:D$26,3)+COUNTIF(D$30:D$43,3)</f>
        <v>0</v>
      </c>
      <c r="E48" s="65">
        <f>COUNTIF(E$9:E$13,3)+COUNTIF(E$17:E$26,3)+COUNTIF(E$30:E$43,3)</f>
        <v>0</v>
      </c>
      <c r="F48"/>
      <c r="M48" s="62"/>
    </row>
    <row r="49" spans="1:13" ht="16" customHeight="1" x14ac:dyDescent="0.3">
      <c r="A49"/>
      <c r="B49"/>
      <c r="C49" s="64" t="s">
        <v>72</v>
      </c>
      <c r="D49" s="65">
        <f>COUNTIF(D$9:D$13,2)+COUNTIF(D$17:D$26,2)+COUNTIF(D$30:D$43,2)</f>
        <v>0</v>
      </c>
      <c r="E49" s="65">
        <f>COUNTIF(E$9:E$13,2)+COUNTIF(E$17:E$26,2)+COUNTIF(E$30:E$43,2)</f>
        <v>0</v>
      </c>
      <c r="F49"/>
      <c r="M49" s="62"/>
    </row>
    <row r="50" spans="1:13" ht="16" customHeight="1" x14ac:dyDescent="0.3">
      <c r="A50"/>
      <c r="B50"/>
      <c r="C50" s="64" t="s">
        <v>73</v>
      </c>
      <c r="D50" s="65">
        <f>COUNTIF(D$9:D$13,1)+COUNTIF(D$17:D$26,1)+COUNTIF(D$30:D$43,1)</f>
        <v>0</v>
      </c>
      <c r="E50" s="65">
        <f>COUNTIF(E$9:E$13,1)+COUNTIF(E$17:E$26,1)+COUNTIF(E$30:E$43,1)</f>
        <v>0</v>
      </c>
      <c r="F50"/>
      <c r="M50" s="62"/>
    </row>
    <row r="51" spans="1:13" ht="16" customHeight="1" x14ac:dyDescent="0.3">
      <c r="A51"/>
      <c r="B51"/>
      <c r="C51" s="64" t="s">
        <v>74</v>
      </c>
      <c r="D51" s="65">
        <f>IF($I$3="Project",(COUNTBLANK(D$9:D$13)+COUNTBLANK(D$17:D$26)+COUNTBLANK(D$30:D$42)),(COUNTBLANK(D$9:D$13)+COUNTBLANK(D$17:D$26)+COUNTBLANK(D$30:D$43)))</f>
        <v>29</v>
      </c>
      <c r="E51" s="65">
        <f>IF($I$3="Project",(COUNTBLANK(E$9:E$13)+COUNTBLANK(E$17:E$26)+COUNTBLANK(E$30:E$42)),(COUNTBLANK(E$9:E$13)+COUNTBLANK(E$17:E$26)+COUNTBLANK(E$30:E$43)))</f>
        <v>29</v>
      </c>
      <c r="F51"/>
      <c r="G51" s="78" t="str">
        <f>IF(D51&gt;0,"Будь ласка, оцініть усі елементи компетенції",IF(G3="D","",IF(E51&gt;0,"Please evaluate all competence elements","")))</f>
        <v>Будь ласка, оцініть усі елементи компетенції</v>
      </c>
      <c r="H51" s="78"/>
      <c r="I51" s="78"/>
      <c r="J51" s="78"/>
      <c r="M51" s="62"/>
    </row>
    <row r="52" spans="1:13" ht="10" customHeight="1" x14ac:dyDescent="0.3">
      <c r="A52"/>
      <c r="B52" s="66"/>
      <c r="H52"/>
      <c r="I52"/>
      <c r="J52"/>
      <c r="K52"/>
      <c r="M52" s="62"/>
    </row>
    <row r="53" spans="1:13" ht="10" customHeight="1" x14ac:dyDescent="0.3">
      <c r="A53"/>
      <c r="B53" s="66"/>
      <c r="H53"/>
      <c r="I53"/>
      <c r="J53"/>
      <c r="K53"/>
      <c r="M53" s="62"/>
    </row>
    <row r="54" spans="1:13" ht="16" customHeight="1" x14ac:dyDescent="0.3">
      <c r="A54"/>
      <c r="B54" s="66"/>
      <c r="C54" t="s">
        <v>75</v>
      </c>
      <c r="H54"/>
      <c r="I54"/>
      <c r="J54"/>
      <c r="K54"/>
      <c r="M54" s="62"/>
    </row>
    <row r="55" spans="1:13" ht="14" x14ac:dyDescent="0.3">
      <c r="A55"/>
      <c r="B55" s="66"/>
      <c r="H55"/>
      <c r="I55"/>
      <c r="J55"/>
      <c r="K55"/>
      <c r="M55" s="62"/>
    </row>
    <row r="56" spans="1:13" ht="14" x14ac:dyDescent="0.3">
      <c r="A56"/>
      <c r="B56" s="66"/>
      <c r="H56"/>
      <c r="I56"/>
      <c r="J56"/>
      <c r="K56"/>
      <c r="M56" s="62"/>
    </row>
    <row r="57" spans="1:13" ht="14" x14ac:dyDescent="0.3">
      <c r="A57"/>
      <c r="B57" s="31" t="e">
        <f>[1]Инструкции!B23</f>
        <v>#REF!</v>
      </c>
      <c r="H57"/>
      <c r="I57"/>
      <c r="J57"/>
      <c r="K57"/>
      <c r="M57" s="62"/>
    </row>
    <row r="97" spans="7:7" x14ac:dyDescent="0.3">
      <c r="G97" s="32">
        <v>3</v>
      </c>
    </row>
  </sheetData>
  <mergeCells count="36">
    <mergeCell ref="G40:J40"/>
    <mergeCell ref="G41:J41"/>
    <mergeCell ref="G42:J42"/>
    <mergeCell ref="G43:J43"/>
    <mergeCell ref="G51:J51"/>
    <mergeCell ref="G35:J35"/>
    <mergeCell ref="G36:J36"/>
    <mergeCell ref="G37:J37"/>
    <mergeCell ref="G38:J38"/>
    <mergeCell ref="G39:J39"/>
    <mergeCell ref="G30:J30"/>
    <mergeCell ref="G31:J31"/>
    <mergeCell ref="G32:J32"/>
    <mergeCell ref="G33:J33"/>
    <mergeCell ref="G34:J34"/>
    <mergeCell ref="G22:J22"/>
    <mergeCell ref="G23:J23"/>
    <mergeCell ref="G24:J24"/>
    <mergeCell ref="G25:J25"/>
    <mergeCell ref="G26:J26"/>
    <mergeCell ref="G17:J17"/>
    <mergeCell ref="G18:J18"/>
    <mergeCell ref="G19:J19"/>
    <mergeCell ref="G20:J20"/>
    <mergeCell ref="G21:J21"/>
    <mergeCell ref="G9:J9"/>
    <mergeCell ref="G10:J10"/>
    <mergeCell ref="G11:J11"/>
    <mergeCell ref="G12:J12"/>
    <mergeCell ref="G13:J13"/>
    <mergeCell ref="D3:E3"/>
    <mergeCell ref="B5:C5"/>
    <mergeCell ref="D5:J5"/>
    <mergeCell ref="D6:J6"/>
    <mergeCell ref="B7:C7"/>
    <mergeCell ref="G7:J7"/>
  </mergeCells>
  <conditionalFormatting sqref="D9:E13">
    <cfRule type="cellIs" dxfId="11" priority="2" operator="equal">
      <formula>2</formula>
    </cfRule>
    <cfRule type="cellIs" dxfId="10" priority="3" operator="equal">
      <formula>3</formula>
    </cfRule>
    <cfRule type="cellIs" dxfId="9" priority="4" operator="equal">
      <formula>1</formula>
    </cfRule>
  </conditionalFormatting>
  <conditionalFormatting sqref="D17:E17">
    <cfRule type="cellIs" dxfId="8" priority="5" operator="equal">
      <formula>2</formula>
    </cfRule>
    <cfRule type="cellIs" dxfId="7" priority="6" operator="equal">
      <formula>3</formula>
    </cfRule>
    <cfRule type="cellIs" dxfId="6" priority="7" operator="equal">
      <formula>1</formula>
    </cfRule>
  </conditionalFormatting>
  <conditionalFormatting sqref="D18:E26">
    <cfRule type="cellIs" dxfId="5" priority="8" operator="equal">
      <formula>2</formula>
    </cfRule>
    <cfRule type="cellIs" dxfId="4" priority="9" operator="equal">
      <formula>3</formula>
    </cfRule>
    <cfRule type="cellIs" dxfId="3" priority="10" operator="equal">
      <formula>1</formula>
    </cfRule>
  </conditionalFormatting>
  <conditionalFormatting sqref="D30:E43">
    <cfRule type="cellIs" dxfId="2" priority="11" operator="equal">
      <formula>2</formula>
    </cfRule>
    <cfRule type="cellIs" dxfId="1" priority="12" operator="equal">
      <formula>3</formula>
    </cfRule>
    <cfRule type="cellIs" dxfId="0" priority="13" operator="equal">
      <formula>1</formula>
    </cfRule>
  </conditionalFormatting>
  <dataValidations count="5">
    <dataValidation allowBlank="1" showDropDown="1" showInputMessage="1" showErrorMessage="1" sqref="D28:E29" xr:uid="{00000000-0002-0000-0200-000000000000}">
      <formula1>0</formula1>
      <formula2>0</formula2>
    </dataValidation>
    <dataValidation type="whole" allowBlank="1" showDropDown="1" showInputMessage="1" showErrorMessage="1" sqref="D9:E13 D17:E26 D30:E43" xr:uid="{00000000-0002-0000-0200-000001000000}">
      <formula1>1</formula1>
      <formula2>3</formula2>
    </dataValidation>
    <dataValidation type="list" allowBlank="1" showDropDown="1" showInputMessage="1" showErrorMessage="1" sqref="G3" xr:uid="{00000000-0002-0000-0200-000002000000}">
      <formula1>"A,B,C,D"</formula1>
      <formula2>0</formula2>
    </dataValidation>
    <dataValidation type="whole" allowBlank="1" showInputMessage="1" showErrorMessage="1" sqref="F9:F13 F17:F26 F30:F43" xr:uid="{00000000-0002-0000-0200-000003000000}">
      <formula1>0</formula1>
      <formula2>10</formula2>
    </dataValidation>
    <dataValidation type="list" allowBlank="1" showInputMessage="1" showErrorMessage="1" sqref="I3" xr:uid="{00000000-0002-0000-0200-000004000000}">
      <formula1>"Project,Programme,Portfolio"</formula1>
      <formula2>0</formula2>
    </dataValidation>
  </dataValidations>
  <pageMargins left="0.75" right="0.75" top="0.5" bottom="0.5" header="0.51180555555555496" footer="0.5"/>
  <pageSetup paperSize="9" firstPageNumber="0" orientation="landscape" horizontalDpi="300" verticalDpi="300"/>
  <headerFooter>
    <oddFooter>&amp;LIPMA ICR Handbook_x000D_IPMA Internal Document&amp;CPage &amp;P of &amp;N&amp;RSelf-Assessment_x000D_v0.5, 20.06.2016</oddFooter>
  </headerFooter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4C9"/>
  </sheetPr>
  <dimension ref="B1:H25"/>
  <sheetViews>
    <sheetView showGridLines="0" zoomScaleNormal="100" workbookViewId="0">
      <selection activeCell="B3" sqref="B3:H3"/>
    </sheetView>
  </sheetViews>
  <sheetFormatPr defaultRowHeight="13" x14ac:dyDescent="0.3"/>
  <cols>
    <col min="1" max="1" width="4.3984375" customWidth="1"/>
    <col min="2" max="2" width="11.59765625"/>
    <col min="3" max="7" width="10.69921875" customWidth="1"/>
    <col min="8" max="8" width="37.3984375" customWidth="1"/>
    <col min="9" max="1025" width="10.796875" customWidth="1"/>
  </cols>
  <sheetData>
    <row r="1" spans="2:8" ht="90" customHeight="1" x14ac:dyDescent="0.3">
      <c r="B1" s="14"/>
      <c r="C1" s="14"/>
      <c r="D1" s="80" t="s">
        <v>77</v>
      </c>
      <c r="E1" s="80"/>
      <c r="F1" s="80"/>
      <c r="G1" s="14"/>
      <c r="H1" s="14"/>
    </row>
    <row r="3" spans="2:8" ht="18" customHeight="1" x14ac:dyDescent="0.3">
      <c r="B3" s="81" t="s">
        <v>78</v>
      </c>
      <c r="C3" s="81"/>
      <c r="D3" s="81"/>
      <c r="E3" s="81"/>
      <c r="F3" s="81"/>
      <c r="G3" s="81"/>
      <c r="H3" s="81"/>
    </row>
    <row r="6" spans="2:8" ht="20" x14ac:dyDescent="0.4">
      <c r="B6" s="37" t="s">
        <v>79</v>
      </c>
    </row>
    <row r="8" spans="2:8" ht="18" customHeight="1" x14ac:dyDescent="0.3">
      <c r="B8" s="82" t="s">
        <v>80</v>
      </c>
      <c r="C8" s="82"/>
      <c r="D8" s="82"/>
      <c r="E8" s="82" t="s">
        <v>81</v>
      </c>
      <c r="F8" s="82"/>
      <c r="G8" s="82" t="s">
        <v>82</v>
      </c>
      <c r="H8" s="82"/>
    </row>
    <row r="9" spans="2:8" ht="18" customHeight="1" x14ac:dyDescent="0.3">
      <c r="B9" s="83" t="s">
        <v>83</v>
      </c>
      <c r="C9" s="83"/>
      <c r="D9" s="83"/>
      <c r="E9" s="84">
        <v>42654</v>
      </c>
      <c r="F9" s="84"/>
      <c r="G9" s="83" t="s">
        <v>84</v>
      </c>
      <c r="H9" s="83"/>
    </row>
    <row r="10" spans="2:8" ht="18" customHeight="1" x14ac:dyDescent="0.3">
      <c r="B10" s="85"/>
      <c r="C10" s="85"/>
      <c r="D10" s="85"/>
      <c r="E10" s="85"/>
      <c r="F10" s="85"/>
      <c r="G10" s="85"/>
      <c r="H10" s="85"/>
    </row>
    <row r="11" spans="2:8" ht="18" customHeight="1" x14ac:dyDescent="0.3">
      <c r="B11" s="85"/>
      <c r="C11" s="85"/>
      <c r="D11" s="85"/>
      <c r="E11" s="85"/>
      <c r="F11" s="85"/>
      <c r="G11" s="85"/>
      <c r="H11" s="85"/>
    </row>
    <row r="12" spans="2:8" ht="18" customHeight="1" x14ac:dyDescent="0.3">
      <c r="B12" s="85"/>
      <c r="C12" s="85"/>
      <c r="D12" s="85"/>
      <c r="E12" s="85"/>
      <c r="F12" s="85"/>
      <c r="G12" s="85"/>
      <c r="H12" s="85"/>
    </row>
    <row r="15" spans="2:8" ht="20" x14ac:dyDescent="0.4">
      <c r="B15" s="68" t="s">
        <v>85</v>
      </c>
    </row>
    <row r="17" spans="2:8" ht="18" customHeight="1" x14ac:dyDescent="0.3">
      <c r="B17" s="67" t="s">
        <v>81</v>
      </c>
      <c r="C17" s="67" t="s">
        <v>79</v>
      </c>
      <c r="D17" s="67" t="s">
        <v>86</v>
      </c>
      <c r="E17" s="82" t="s">
        <v>87</v>
      </c>
      <c r="F17" s="82"/>
      <c r="G17" s="82"/>
      <c r="H17" s="82"/>
    </row>
    <row r="18" spans="2:8" ht="18" customHeight="1" x14ac:dyDescent="0.3">
      <c r="B18" s="69" t="s">
        <v>88</v>
      </c>
      <c r="C18" s="69">
        <v>0.1</v>
      </c>
      <c r="D18" s="69" t="s">
        <v>89</v>
      </c>
      <c r="E18" s="86" t="s">
        <v>90</v>
      </c>
      <c r="F18" s="86"/>
      <c r="G18" s="86"/>
      <c r="H18" s="86"/>
    </row>
    <row r="19" spans="2:8" ht="18.75" customHeight="1" x14ac:dyDescent="0.3">
      <c r="B19" s="69" t="s">
        <v>91</v>
      </c>
      <c r="C19" s="69">
        <v>0.2</v>
      </c>
      <c r="D19" s="69" t="s">
        <v>89</v>
      </c>
      <c r="E19" s="86" t="s">
        <v>92</v>
      </c>
      <c r="F19" s="86"/>
      <c r="G19" s="86"/>
      <c r="H19" s="86"/>
    </row>
    <row r="20" spans="2:8" ht="409.5" customHeight="1" x14ac:dyDescent="0.3">
      <c r="B20" s="69" t="s">
        <v>93</v>
      </c>
      <c r="C20" s="69">
        <v>0.3</v>
      </c>
      <c r="D20" s="69" t="s">
        <v>89</v>
      </c>
      <c r="E20" s="87" t="s">
        <v>94</v>
      </c>
      <c r="F20" s="87"/>
      <c r="G20" s="87"/>
      <c r="H20" s="87"/>
    </row>
    <row r="21" spans="2:8" ht="57.75" customHeight="1" x14ac:dyDescent="0.3">
      <c r="B21" s="69" t="s">
        <v>95</v>
      </c>
      <c r="C21" s="69">
        <v>0.4</v>
      </c>
      <c r="D21" s="69" t="s">
        <v>89</v>
      </c>
      <c r="E21" s="88" t="s">
        <v>96</v>
      </c>
      <c r="F21" s="88"/>
      <c r="G21" s="88"/>
      <c r="H21" s="88"/>
    </row>
    <row r="22" spans="2:8" ht="14.25" customHeight="1" x14ac:dyDescent="0.3">
      <c r="B22" s="69" t="s">
        <v>97</v>
      </c>
      <c r="C22" s="69">
        <v>0.5</v>
      </c>
      <c r="D22" s="69" t="s">
        <v>89</v>
      </c>
      <c r="E22" s="88" t="s">
        <v>98</v>
      </c>
      <c r="F22" s="88"/>
      <c r="G22" s="88"/>
      <c r="H22" s="88"/>
    </row>
    <row r="23" spans="2:8" ht="18" customHeight="1" x14ac:dyDescent="0.3">
      <c r="B23" s="70">
        <v>42654</v>
      </c>
      <c r="C23" s="69">
        <v>0.9</v>
      </c>
      <c r="D23" s="69" t="s">
        <v>99</v>
      </c>
      <c r="E23" s="88" t="s">
        <v>100</v>
      </c>
      <c r="F23" s="88"/>
      <c r="G23" s="88"/>
      <c r="H23" s="88"/>
    </row>
    <row r="24" spans="2:8" ht="18" customHeight="1" x14ac:dyDescent="0.3">
      <c r="B24" s="70">
        <v>42654</v>
      </c>
      <c r="C24" s="69">
        <v>1</v>
      </c>
      <c r="D24" s="69" t="s">
        <v>101</v>
      </c>
      <c r="E24" s="86" t="s">
        <v>102</v>
      </c>
      <c r="F24" s="86"/>
      <c r="G24" s="86"/>
      <c r="H24" s="86"/>
    </row>
    <row r="25" spans="2:8" ht="18" customHeight="1" x14ac:dyDescent="0.3">
      <c r="B25" s="69"/>
      <c r="C25" s="69"/>
      <c r="D25" s="69"/>
      <c r="E25" s="89"/>
      <c r="F25" s="89"/>
      <c r="G25" s="89"/>
      <c r="H25" s="89"/>
    </row>
  </sheetData>
  <mergeCells count="28">
    <mergeCell ref="E22:H22"/>
    <mergeCell ref="E23:H23"/>
    <mergeCell ref="E24:H24"/>
    <mergeCell ref="E25:H25"/>
    <mergeCell ref="E17:H17"/>
    <mergeCell ref="E18:H18"/>
    <mergeCell ref="E19:H19"/>
    <mergeCell ref="E20:H20"/>
    <mergeCell ref="E21:H21"/>
    <mergeCell ref="B11:D11"/>
    <mergeCell ref="E11:F11"/>
    <mergeCell ref="G11:H11"/>
    <mergeCell ref="B12:D12"/>
    <mergeCell ref="E12:F12"/>
    <mergeCell ref="G12:H12"/>
    <mergeCell ref="B9:D9"/>
    <mergeCell ref="E9:F9"/>
    <mergeCell ref="G9:H9"/>
    <mergeCell ref="B10:D10"/>
    <mergeCell ref="E10:F10"/>
    <mergeCell ref="G10:H10"/>
    <mergeCell ref="B1:C1"/>
    <mergeCell ref="D1:F1"/>
    <mergeCell ref="G1:H1"/>
    <mergeCell ref="B3:H3"/>
    <mergeCell ref="B8:D8"/>
    <mergeCell ref="E8:F8"/>
    <mergeCell ref="G8:H8"/>
  </mergeCells>
  <pageMargins left="0.79027777777777797" right="0.79027777777777797" top="0.79027777777777797" bottom="0.79027777777777797" header="0.51180555555555496" footer="0.79027777777777797"/>
  <pageSetup paperSize="9" firstPageNumber="0" orientation="portrait" horizontalDpi="300" verticalDpi="300"/>
  <headerFooter>
    <oddFooter>&amp;LIPMA ICR Handbook_x000D_IPMA Internal Document&amp;C&amp;P of &amp;N&amp;RSelf-Assessment_x000D_v0.5, 20.06.2016</oddFooter>
  </headerFooter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 Інструкції</vt:lpstr>
      <vt:lpstr>приклад</vt:lpstr>
      <vt:lpstr> Самооцінка кандидата</vt:lpstr>
      <vt:lpstr> Версія</vt:lpstr>
    </vt:vector>
  </TitlesOfParts>
  <Company>PM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Duncan</dc:creator>
  <dc:description/>
  <cp:lastModifiedBy>Denis Kharytonov</cp:lastModifiedBy>
  <cp:revision>5</cp:revision>
  <cp:lastPrinted>2016-06-30T11:19:45Z</cp:lastPrinted>
  <dcterms:created xsi:type="dcterms:W3CDTF">2016-04-15T13:56:41Z</dcterms:created>
  <dcterms:modified xsi:type="dcterms:W3CDTF">2023-02-21T08:41:39Z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PM Partners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